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comments4.xml" ContentType="application/vnd.openxmlformats-officedocument.spreadsheetml.comments+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Lucy\Planificación\2025\POA 2025 - Reformas\"/>
    </mc:Choice>
  </mc:AlternateContent>
  <xr:revisionPtr revIDLastSave="0" documentId="13_ncr:1_{23F812C6-2C5E-4CD7-B064-AAAD8225DB29}" xr6:coauthVersionLast="47" xr6:coauthVersionMax="47" xr10:uidLastSave="{00000000-0000-0000-0000-000000000000}"/>
  <bookViews>
    <workbookView xWindow="-110" yWindow="-110" windowWidth="19420" windowHeight="10420" activeTab="5" xr2:uid="{48773D78-01C9-4F4A-936C-58F36813B480}"/>
  </bookViews>
  <sheets>
    <sheet name="Reforestación" sheetId="8" r:id="rId1"/>
    <sheet name="Educación " sheetId="1" r:id="rId2"/>
    <sheet name="Autoridad Amb" sheetId="3" r:id="rId3"/>
    <sheet name="Regularización" sheetId="2" r:id="rId4"/>
    <sheet name="Conservación" sheetId="4" r:id="rId5"/>
    <sheet name="Resumen" sheetId="9" r:id="rId6"/>
  </sheets>
  <definedNames>
    <definedName name="_xlnm.Print_Titles" localSheetId="2">'Autoridad Amb'!$16:$17</definedName>
    <definedName name="_xlnm.Print_Titles" localSheetId="4">Conservación!$17:$18</definedName>
    <definedName name="_xlnm.Print_Titles" localSheetId="1">'Educación '!$19:$20</definedName>
    <definedName name="_xlnm.Print_Titles" localSheetId="0">Reforestación!$16:$17</definedName>
    <definedName name="_xlnm.Print_Titles" localSheetId="3">Regularización!$19:$20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K15" i="9" l="1"/>
  <c r="K10" i="9"/>
  <c r="K11" i="9"/>
  <c r="L11" i="9"/>
  <c r="K12" i="9"/>
  <c r="K13" i="9"/>
  <c r="K14" i="9"/>
  <c r="V42" i="4"/>
  <c r="V43" i="4" s="1"/>
  <c r="V55" i="2"/>
  <c r="V35" i="2"/>
  <c r="V26" i="2"/>
  <c r="V56" i="2" s="1"/>
  <c r="W35" i="1"/>
  <c r="V35" i="1"/>
  <c r="V102" i="8"/>
  <c r="V100" i="8"/>
  <c r="V87" i="8"/>
  <c r="V77" i="8"/>
  <c r="V63" i="8"/>
  <c r="V50" i="8"/>
  <c r="V36" i="8"/>
  <c r="V77" i="3"/>
  <c r="V78" i="3" s="1"/>
  <c r="V66" i="3"/>
  <c r="V54" i="3"/>
  <c r="V21" i="3"/>
  <c r="W55" i="2" l="1"/>
  <c r="U55" i="2"/>
  <c r="T55" i="2"/>
  <c r="S55" i="2"/>
  <c r="X52" i="2"/>
  <c r="X53" i="2"/>
  <c r="X54" i="2"/>
  <c r="X34" i="1"/>
  <c r="P35" i="1"/>
  <c r="Q35" i="1"/>
  <c r="R35" i="1"/>
  <c r="S35" i="1"/>
  <c r="T35" i="1"/>
  <c r="U35" i="1"/>
  <c r="X53" i="3" l="1"/>
  <c r="U42" i="4"/>
  <c r="U43" i="4" s="1"/>
  <c r="J14" i="9" s="1"/>
  <c r="U35" i="2"/>
  <c r="U26" i="2"/>
  <c r="U56" i="2" s="1"/>
  <c r="J13" i="9" s="1"/>
  <c r="U77" i="3"/>
  <c r="U78" i="3" s="1"/>
  <c r="J12" i="9" s="1"/>
  <c r="U66" i="3"/>
  <c r="U54" i="3"/>
  <c r="U21" i="3"/>
  <c r="J11" i="9"/>
  <c r="U100" i="8"/>
  <c r="U87" i="8"/>
  <c r="U77" i="8"/>
  <c r="U63" i="8"/>
  <c r="U50" i="8"/>
  <c r="U36" i="8"/>
  <c r="T42" i="4"/>
  <c r="T43" i="4" s="1"/>
  <c r="I14" i="9" s="1"/>
  <c r="T35" i="2"/>
  <c r="T26" i="2"/>
  <c r="T78" i="3"/>
  <c r="I12" i="9" s="1"/>
  <c r="T77" i="3"/>
  <c r="T66" i="3"/>
  <c r="T54" i="3"/>
  <c r="T21" i="3"/>
  <c r="I11" i="9"/>
  <c r="T100" i="8"/>
  <c r="T87" i="8"/>
  <c r="T77" i="8"/>
  <c r="T63" i="8"/>
  <c r="T50" i="8"/>
  <c r="T36" i="8"/>
  <c r="O50" i="8"/>
  <c r="P50" i="8"/>
  <c r="Q50" i="8"/>
  <c r="R50" i="8"/>
  <c r="S50" i="8"/>
  <c r="W50" i="8"/>
  <c r="X48" i="8"/>
  <c r="X49" i="8"/>
  <c r="X34" i="8"/>
  <c r="X35" i="8"/>
  <c r="W36" i="8"/>
  <c r="P36" i="8"/>
  <c r="Q36" i="8"/>
  <c r="R36" i="8"/>
  <c r="S36" i="8"/>
  <c r="O36" i="8"/>
  <c r="X51" i="2"/>
  <c r="P55" i="2"/>
  <c r="Q55" i="2"/>
  <c r="R55" i="2"/>
  <c r="O55" i="2"/>
  <c r="S42" i="4"/>
  <c r="S43" i="4" s="1"/>
  <c r="H14" i="9" s="1"/>
  <c r="S35" i="2"/>
  <c r="S26" i="2"/>
  <c r="S77" i="3"/>
  <c r="S66" i="3"/>
  <c r="S54" i="3"/>
  <c r="S21" i="3"/>
  <c r="H11" i="9"/>
  <c r="S100" i="8"/>
  <c r="S87" i="8"/>
  <c r="S77" i="8"/>
  <c r="S63" i="8"/>
  <c r="R42" i="4"/>
  <c r="R43" i="4" s="1"/>
  <c r="G14" i="9" s="1"/>
  <c r="Q42" i="4"/>
  <c r="Q43" i="4" s="1"/>
  <c r="F14" i="9" s="1"/>
  <c r="R35" i="2"/>
  <c r="Q35" i="2"/>
  <c r="R26" i="2"/>
  <c r="Q26" i="2"/>
  <c r="R77" i="3"/>
  <c r="Q77" i="3"/>
  <c r="R66" i="3"/>
  <c r="Q66" i="3"/>
  <c r="R54" i="3"/>
  <c r="Q54" i="3"/>
  <c r="R21" i="3"/>
  <c r="Q21" i="3"/>
  <c r="G11" i="9"/>
  <c r="F11" i="9"/>
  <c r="R100" i="8"/>
  <c r="Q100" i="8"/>
  <c r="R87" i="8"/>
  <c r="Q87" i="8"/>
  <c r="R77" i="8"/>
  <c r="Q77" i="8"/>
  <c r="R63" i="8"/>
  <c r="Q63" i="8"/>
  <c r="P35" i="2"/>
  <c r="W35" i="2"/>
  <c r="O35" i="2"/>
  <c r="P54" i="3"/>
  <c r="W54" i="3"/>
  <c r="O54" i="3"/>
  <c r="P42" i="4"/>
  <c r="P43" i="4" s="1"/>
  <c r="E14" i="9" s="1"/>
  <c r="P26" i="2"/>
  <c r="P77" i="3"/>
  <c r="P66" i="3"/>
  <c r="P21" i="3"/>
  <c r="E11" i="9"/>
  <c r="P100" i="8"/>
  <c r="P87" i="8"/>
  <c r="P77" i="8"/>
  <c r="P63" i="8"/>
  <c r="X19" i="8"/>
  <c r="X20" i="8"/>
  <c r="X21" i="8"/>
  <c r="X22" i="8"/>
  <c r="X23" i="8"/>
  <c r="X24" i="8"/>
  <c r="X25" i="8"/>
  <c r="X26" i="8"/>
  <c r="X27" i="8"/>
  <c r="X28" i="8"/>
  <c r="X29" i="8"/>
  <c r="X30" i="8"/>
  <c r="X31" i="8"/>
  <c r="X32" i="8"/>
  <c r="X33" i="8"/>
  <c r="X45" i="8"/>
  <c r="X46" i="8"/>
  <c r="X47" i="8"/>
  <c r="X58" i="8"/>
  <c r="X59" i="8"/>
  <c r="X60" i="8"/>
  <c r="X61" i="8"/>
  <c r="X62" i="8"/>
  <c r="X71" i="8"/>
  <c r="X72" i="8"/>
  <c r="X73" i="8"/>
  <c r="X74" i="8"/>
  <c r="X75" i="8"/>
  <c r="X76" i="8"/>
  <c r="X85" i="8"/>
  <c r="X86" i="8"/>
  <c r="X95" i="8"/>
  <c r="X96" i="8"/>
  <c r="X97" i="8"/>
  <c r="X98" i="8"/>
  <c r="X99" i="8"/>
  <c r="X27" i="1"/>
  <c r="X28" i="1"/>
  <c r="X29" i="1"/>
  <c r="X30" i="1"/>
  <c r="X31" i="1"/>
  <c r="X32" i="1"/>
  <c r="X33" i="1"/>
  <c r="X19" i="3"/>
  <c r="X20" i="3"/>
  <c r="X30" i="3"/>
  <c r="X31" i="3"/>
  <c r="X32" i="3"/>
  <c r="X33" i="3"/>
  <c r="X34" i="3"/>
  <c r="X35" i="3"/>
  <c r="X36" i="3"/>
  <c r="X37" i="3"/>
  <c r="X38" i="3"/>
  <c r="X39" i="3"/>
  <c r="X40" i="3"/>
  <c r="X41" i="3"/>
  <c r="X42" i="3"/>
  <c r="X43" i="3"/>
  <c r="X44" i="3"/>
  <c r="X45" i="3"/>
  <c r="X46" i="3"/>
  <c r="X47" i="3"/>
  <c r="X48" i="3"/>
  <c r="X49" i="3"/>
  <c r="X50" i="3"/>
  <c r="X51" i="3"/>
  <c r="X52" i="3"/>
  <c r="X62" i="3"/>
  <c r="X63" i="3"/>
  <c r="X64" i="3"/>
  <c r="X65" i="3"/>
  <c r="X75" i="3"/>
  <c r="X76" i="3"/>
  <c r="X22" i="2"/>
  <c r="X23" i="2"/>
  <c r="X24" i="2"/>
  <c r="X25" i="2"/>
  <c r="X34" i="2"/>
  <c r="X44" i="2"/>
  <c r="X45" i="2"/>
  <c r="X46" i="2"/>
  <c r="X47" i="2"/>
  <c r="X48" i="2"/>
  <c r="X49" i="2"/>
  <c r="X50" i="2"/>
  <c r="X20" i="4"/>
  <c r="X21" i="4"/>
  <c r="X22" i="4"/>
  <c r="X23" i="4"/>
  <c r="X24" i="4"/>
  <c r="X33" i="4"/>
  <c r="X34" i="4"/>
  <c r="X35" i="4"/>
  <c r="X36" i="4"/>
  <c r="X38" i="4"/>
  <c r="X39" i="4"/>
  <c r="X40" i="4"/>
  <c r="X41" i="4"/>
  <c r="X32" i="4"/>
  <c r="X19" i="4"/>
  <c r="X43" i="2"/>
  <c r="X33" i="2"/>
  <c r="X35" i="2" s="1"/>
  <c r="X21" i="2"/>
  <c r="X74" i="3"/>
  <c r="X61" i="3"/>
  <c r="X29" i="3"/>
  <c r="X18" i="3"/>
  <c r="X94" i="8"/>
  <c r="X84" i="8"/>
  <c r="X70" i="8"/>
  <c r="X57" i="8"/>
  <c r="X44" i="8"/>
  <c r="X18" i="8"/>
  <c r="W26" i="2"/>
  <c r="W21" i="3"/>
  <c r="W66" i="3"/>
  <c r="W63" i="8"/>
  <c r="W77" i="8"/>
  <c r="W87" i="8"/>
  <c r="W100" i="8"/>
  <c r="W77" i="3"/>
  <c r="W42" i="4"/>
  <c r="W43" i="4" s="1"/>
  <c r="L14" i="9" s="1"/>
  <c r="X55" i="2" l="1"/>
  <c r="T102" i="8"/>
  <c r="I10" i="9" s="1"/>
  <c r="U102" i="8"/>
  <c r="J10" i="9" s="1"/>
  <c r="T56" i="2"/>
  <c r="I13" i="9" s="1"/>
  <c r="J15" i="9"/>
  <c r="S56" i="2"/>
  <c r="H13" i="9" s="1"/>
  <c r="Q78" i="3"/>
  <c r="F12" i="9" s="1"/>
  <c r="S78" i="3"/>
  <c r="H12" i="9" s="1"/>
  <c r="S102" i="8"/>
  <c r="H10" i="9" s="1"/>
  <c r="X50" i="8"/>
  <c r="R102" i="8"/>
  <c r="G10" i="9" s="1"/>
  <c r="X36" i="8"/>
  <c r="Q56" i="2"/>
  <c r="F13" i="9" s="1"/>
  <c r="R56" i="2"/>
  <c r="G13" i="9" s="1"/>
  <c r="Q102" i="8"/>
  <c r="F10" i="9" s="1"/>
  <c r="R78" i="3"/>
  <c r="G12" i="9" s="1"/>
  <c r="X54" i="3"/>
  <c r="X63" i="8"/>
  <c r="P102" i="8"/>
  <c r="E10" i="9" s="1"/>
  <c r="P56" i="2"/>
  <c r="E13" i="9" s="1"/>
  <c r="P78" i="3"/>
  <c r="E12" i="9" s="1"/>
  <c r="X26" i="2"/>
  <c r="X21" i="3"/>
  <c r="X66" i="3"/>
  <c r="X100" i="8"/>
  <c r="X77" i="8"/>
  <c r="X87" i="8"/>
  <c r="X77" i="3"/>
  <c r="W56" i="2"/>
  <c r="L13" i="9" s="1"/>
  <c r="W78" i="3"/>
  <c r="L12" i="9" s="1"/>
  <c r="W102" i="8"/>
  <c r="L10" i="9" s="1"/>
  <c r="O66" i="3"/>
  <c r="O15" i="9"/>
  <c r="N15" i="9"/>
  <c r="L15" i="9" l="1"/>
  <c r="I15" i="9"/>
  <c r="H15" i="9"/>
  <c r="G15" i="9"/>
  <c r="X102" i="8"/>
  <c r="M10" i="9" s="1"/>
  <c r="F15" i="9"/>
  <c r="X56" i="2"/>
  <c r="M13" i="9" s="1"/>
  <c r="X78" i="3"/>
  <c r="M12" i="9" s="1"/>
  <c r="E15" i="9"/>
  <c r="O37" i="4"/>
  <c r="O26" i="1"/>
  <c r="X26" i="1" s="1"/>
  <c r="O42" i="4" l="1"/>
  <c r="X37" i="4"/>
  <c r="X42" i="4" s="1"/>
  <c r="X43" i="4" s="1"/>
  <c r="M14" i="9" s="1"/>
  <c r="O77" i="8"/>
  <c r="O100" i="8"/>
  <c r="O87" i="8"/>
  <c r="O63" i="8"/>
  <c r="O26" i="2"/>
  <c r="O102" i="8" l="1"/>
  <c r="D10" i="9" s="1"/>
  <c r="O43" i="4" l="1"/>
  <c r="D14" i="9" s="1"/>
  <c r="O77" i="3" l="1"/>
  <c r="O21" i="3"/>
  <c r="O78" i="3" l="1"/>
  <c r="D12" i="9" s="1"/>
  <c r="O56" i="2" l="1"/>
  <c r="D13" i="9" s="1"/>
  <c r="O23" i="1" l="1"/>
  <c r="X23" i="1" s="1"/>
  <c r="O21" i="1" l="1"/>
  <c r="O22" i="1"/>
  <c r="X22" i="1" s="1"/>
  <c r="O24" i="1"/>
  <c r="X24" i="1" s="1"/>
  <c r="O25" i="1"/>
  <c r="X25" i="1" s="1"/>
  <c r="X21" i="1" l="1"/>
  <c r="X35" i="1" s="1"/>
  <c r="M11" i="9" s="1"/>
  <c r="M15" i="9" s="1"/>
  <c r="O35" i="1"/>
  <c r="D11" i="9"/>
  <c r="D15" i="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Lucía Elizabeth Cevallos</author>
  </authors>
  <commentList>
    <comment ref="V44" authorId="0" shapeId="0" xr:uid="{53C052E3-202D-4640-8582-DB0668D09610}">
      <text>
        <r>
          <rPr>
            <b/>
            <sz val="9"/>
            <color indexed="81"/>
            <rFont val="Tahoma"/>
            <family val="2"/>
          </rPr>
          <t>Lucía Elizabeth Cevallos:</t>
        </r>
        <r>
          <rPr>
            <sz val="9"/>
            <color indexed="81"/>
            <rFont val="Tahoma"/>
            <family val="2"/>
          </rPr>
          <t xml:space="preserve">
Cambio de cronograma de octubre a diciembre</t>
        </r>
      </text>
    </comment>
    <comment ref="S75" authorId="0" shapeId="0" xr:uid="{0D1DA3C7-5289-471F-8573-335B06A3810F}">
      <text>
        <r>
          <rPr>
            <b/>
            <sz val="9"/>
            <color indexed="81"/>
            <rFont val="Tahoma"/>
            <family val="2"/>
          </rPr>
          <t>Lucía Elizabeth Cevallos:</t>
        </r>
        <r>
          <rPr>
            <sz val="9"/>
            <color indexed="81"/>
            <rFont val="Tahoma"/>
            <family val="2"/>
          </rPr>
          <t xml:space="preserve">
Se extiende el cronograma hasta agosto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Lucía Elizabeth Cevallos</author>
  </authors>
  <commentList>
    <comment ref="B15" authorId="0" shapeId="0" xr:uid="{FAC7F82E-12AD-402C-9FFA-90D15EF47FE8}">
      <text>
        <r>
          <rPr>
            <b/>
            <sz val="9"/>
            <color indexed="81"/>
            <rFont val="Tahoma"/>
            <family val="2"/>
          </rPr>
          <t>Lucía Elizabeth Cevallos:</t>
        </r>
        <r>
          <rPr>
            <sz val="9"/>
            <color indexed="81"/>
            <rFont val="Tahoma"/>
            <family val="2"/>
          </rPr>
          <t xml:space="preserve">
cambio de nombre de indicador en segunda reforma POA</t>
        </r>
      </text>
    </comment>
    <comment ref="T48" authorId="0" shapeId="0" xr:uid="{1DB7193E-AC11-4FA9-9F21-070C514EC44E}">
      <text>
        <r>
          <rPr>
            <b/>
            <sz val="9"/>
            <color indexed="81"/>
            <rFont val="Tahoma"/>
            <family val="2"/>
          </rPr>
          <t>Lucía Elizabeth Cevallos:</t>
        </r>
        <r>
          <rPr>
            <sz val="9"/>
            <color indexed="81"/>
            <rFont val="Tahoma"/>
            <family val="2"/>
          </rPr>
          <t xml:space="preserve">
Cambio de nombre de actividad</t>
        </r>
      </text>
    </comment>
    <comment ref="T51" authorId="0" shapeId="0" xr:uid="{EACDCDE0-CB37-4254-94B1-12B8C4592DAA}">
      <text>
        <r>
          <rPr>
            <b/>
            <sz val="9"/>
            <color indexed="81"/>
            <rFont val="Tahoma"/>
            <family val="2"/>
          </rPr>
          <t>Lucía Elizabeth Cevallos:</t>
        </r>
        <r>
          <rPr>
            <sz val="9"/>
            <color indexed="81"/>
            <rFont val="Tahoma"/>
            <family val="2"/>
          </rPr>
          <t xml:space="preserve">
Cambio de nombre de actividad. 
Cambio de cronograma
</t>
        </r>
      </text>
    </comment>
    <comment ref="Q52" authorId="0" shapeId="0" xr:uid="{EE218F3C-F3FF-4B45-BA18-DB0C0F1BE8E2}">
      <text>
        <r>
          <rPr>
            <b/>
            <sz val="9"/>
            <color indexed="81"/>
            <rFont val="Tahoma"/>
            <family val="2"/>
          </rPr>
          <t>Lucía Elizabeth Cevallos:</t>
        </r>
        <r>
          <rPr>
            <sz val="9"/>
            <color indexed="81"/>
            <rFont val="Tahoma"/>
            <family val="2"/>
          </rPr>
          <t xml:space="preserve">
Cambio de nombre de actividad</t>
        </r>
      </text>
    </comment>
    <comment ref="T52" authorId="0" shapeId="0" xr:uid="{997CC24E-3255-45C3-A63D-85E1284B2479}">
      <text>
        <r>
          <rPr>
            <b/>
            <sz val="9"/>
            <color indexed="81"/>
            <rFont val="Tahoma"/>
            <family val="2"/>
          </rPr>
          <t>Lucía Elizabeth Cevallos:</t>
        </r>
        <r>
          <rPr>
            <sz val="9"/>
            <color indexed="81"/>
            <rFont val="Tahoma"/>
            <family val="2"/>
          </rPr>
          <t xml:space="preserve">
Cambio de cronogram</t>
        </r>
      </text>
    </comment>
    <comment ref="V53" authorId="0" shapeId="0" xr:uid="{99BF6FBB-F623-4A2E-81F0-390E8C1EDD16}">
      <text>
        <r>
          <rPr>
            <b/>
            <sz val="9"/>
            <color indexed="81"/>
            <rFont val="Tahoma"/>
            <family val="2"/>
          </rPr>
          <t>Lucía Elizabeth Cevallos:</t>
        </r>
        <r>
          <rPr>
            <sz val="9"/>
            <color indexed="81"/>
            <rFont val="Tahoma"/>
            <family val="2"/>
          </rPr>
          <t xml:space="preserve">
Se extiende el cronograma hasta diciembre</t>
        </r>
      </text>
    </comment>
    <comment ref="B58" authorId="0" shapeId="0" xr:uid="{09447075-D874-46A2-9A39-019F725EC4B6}">
      <text>
        <r>
          <rPr>
            <b/>
            <sz val="9"/>
            <color indexed="81"/>
            <rFont val="Tahoma"/>
            <family val="2"/>
          </rPr>
          <t>Lucía Elizabeth Cevallos:</t>
        </r>
        <r>
          <rPr>
            <sz val="9"/>
            <color indexed="81"/>
            <rFont val="Tahoma"/>
            <family val="2"/>
          </rPr>
          <t xml:space="preserve">
Cambio de metas de indicador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Lucía Elizabeth Cevallos</author>
  </authors>
  <commentList>
    <comment ref="V46" authorId="0" shapeId="0" xr:uid="{95657A9D-1A0B-4DA1-9250-A12CE0DECA08}">
      <text>
        <r>
          <rPr>
            <b/>
            <sz val="9"/>
            <color indexed="81"/>
            <rFont val="Tahoma"/>
            <family val="2"/>
          </rPr>
          <t>Lucía Elizabeth Cevallos:</t>
        </r>
        <r>
          <rPr>
            <sz val="9"/>
            <color indexed="81"/>
            <rFont val="Tahoma"/>
            <family val="2"/>
          </rPr>
          <t xml:space="preserve">
cambio de cronograma de octubre a diciembre</t>
        </r>
      </text>
    </comment>
    <comment ref="V49" authorId="0" shapeId="0" xr:uid="{0E6BECA5-2A22-44E2-9C9A-81C512B7E3A9}">
      <text>
        <r>
          <rPr>
            <b/>
            <sz val="9"/>
            <color indexed="81"/>
            <rFont val="Tahoma"/>
            <family val="2"/>
          </rPr>
          <t>Lucía Elizabeth Cevallos:</t>
        </r>
        <r>
          <rPr>
            <sz val="9"/>
            <color indexed="81"/>
            <rFont val="Tahoma"/>
            <family val="2"/>
          </rPr>
          <t xml:space="preserve">
Se extiende el cronograma hasta diciembre</t>
        </r>
      </text>
    </comment>
    <comment ref="V50" authorId="0" shapeId="0" xr:uid="{16E6D4B9-09F3-45C7-ABDD-DA046A9D5813}">
      <text>
        <r>
          <rPr>
            <b/>
            <sz val="9"/>
            <color indexed="81"/>
            <rFont val="Tahoma"/>
            <family val="2"/>
          </rPr>
          <t>Lucía Elizabeth Cevallos:</t>
        </r>
        <r>
          <rPr>
            <sz val="9"/>
            <color indexed="81"/>
            <rFont val="Tahoma"/>
            <family val="2"/>
          </rPr>
          <t xml:space="preserve">
Se extiende el cronograma hasta diciembre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Lucía Elizabeth Cevallos</author>
  </authors>
  <commentList>
    <comment ref="B14" authorId="0" shapeId="0" xr:uid="{DC90F7F9-4516-4EFE-80FF-E4A7C1507219}">
      <text>
        <r>
          <rPr>
            <b/>
            <sz val="9"/>
            <color indexed="81"/>
            <rFont val="Tahoma"/>
            <family val="2"/>
          </rPr>
          <t>Lucía Elizabeth Cevallos:</t>
        </r>
        <r>
          <rPr>
            <sz val="9"/>
            <color indexed="81"/>
            <rFont val="Tahoma"/>
            <family val="2"/>
          </rPr>
          <t xml:space="preserve">
cambio de meta de indicador
</t>
        </r>
      </text>
    </comment>
    <comment ref="V41" authorId="0" shapeId="0" xr:uid="{16177C07-3C12-4371-A748-DE420E817CA7}">
      <text>
        <r>
          <rPr>
            <b/>
            <sz val="9"/>
            <color indexed="81"/>
            <rFont val="Tahoma"/>
            <family val="2"/>
          </rPr>
          <t>Lucía Elizabeth Cevallos:</t>
        </r>
        <r>
          <rPr>
            <sz val="9"/>
            <color indexed="81"/>
            <rFont val="Tahoma"/>
            <family val="2"/>
          </rPr>
          <t xml:space="preserve">
Cambio de cronograma de octubre a diciembre</t>
        </r>
      </text>
    </comment>
  </commentList>
</comments>
</file>

<file path=xl/sharedStrings.xml><?xml version="1.0" encoding="utf-8"?>
<sst xmlns="http://schemas.openxmlformats.org/spreadsheetml/2006/main" count="944" uniqueCount="352">
  <si>
    <t xml:space="preserve">Dirección / Unidad: </t>
  </si>
  <si>
    <t>Gestión Ambiental</t>
  </si>
  <si>
    <t>Periodo de ejecución:</t>
  </si>
  <si>
    <t xml:space="preserve">Enero- Diciembre </t>
  </si>
  <si>
    <t>Objetivos de Desarrollo Sostenible:</t>
  </si>
  <si>
    <t>Objetivos Nacionales:</t>
  </si>
  <si>
    <t>Objetivos Provinciales:</t>
  </si>
  <si>
    <t>Promover el desarrollo sostenible en la provincia priorizando la conservación y restauración del patrimonio natural a más del cumplimiento de la competencia ambiental en la provincia</t>
  </si>
  <si>
    <t>Objetivos Estratégicos (GPR)</t>
  </si>
  <si>
    <t>Reducir la vulnerabilidad Ambiental</t>
  </si>
  <si>
    <t>Proyecto</t>
  </si>
  <si>
    <t xml:space="preserve">Educación ambiental y cambio climático en la provincia Santo Domingo de los Tsáchilas </t>
  </si>
  <si>
    <t>Propósito/ 
Objetivo General</t>
  </si>
  <si>
    <t>Resultado1
Componente 1</t>
  </si>
  <si>
    <t>Método de cálculo</t>
  </si>
  <si>
    <t>Meta trimestral</t>
  </si>
  <si>
    <t>Línea base</t>
  </si>
  <si>
    <t xml:space="preserve">Actividades de educación ambiental con criterios de cambio climático desarrolladas
</t>
  </si>
  <si>
    <t xml:space="preserve">Número de personas capacitadas para fortalecer sus capacidades en temáticas ambientales y cambio climático </t>
  </si>
  <si>
    <t>Sumatoria de personas capacitadas para fortalecer sus capacidades</t>
  </si>
  <si>
    <t>Número de visitantes a las áreas de conservación del SPAC y al Biocorredor El Armadillo realizadas</t>
  </si>
  <si>
    <t>Sumatoria de visitantes a las áreas de conservación del SPAC y al Biocorredor El Armadillo realizadas</t>
  </si>
  <si>
    <t>Número de campañas de educación ambiental implementadas</t>
  </si>
  <si>
    <t>Sumatoria de campañas de educación ambiental implementadas</t>
  </si>
  <si>
    <t xml:space="preserve">Número de escuelas para el desarrollo sostenible establecidas </t>
  </si>
  <si>
    <t xml:space="preserve">Número de mingas de limpieza realizadas </t>
  </si>
  <si>
    <t>Sumatoria de mingas realizadas</t>
  </si>
  <si>
    <t xml:space="preserve">Actividades </t>
  </si>
  <si>
    <t>Cronograma</t>
  </si>
  <si>
    <t>Valor Asignado</t>
  </si>
  <si>
    <t>Partida</t>
  </si>
  <si>
    <t>E</t>
  </si>
  <si>
    <t>F</t>
  </si>
  <si>
    <t>M</t>
  </si>
  <si>
    <t>A</t>
  </si>
  <si>
    <t>J</t>
  </si>
  <si>
    <t>S</t>
  </si>
  <si>
    <t>O</t>
  </si>
  <si>
    <t>N</t>
  </si>
  <si>
    <t>D</t>
  </si>
  <si>
    <t>Código</t>
  </si>
  <si>
    <t>Denominación</t>
  </si>
  <si>
    <t>44.71.05.10</t>
  </si>
  <si>
    <t>Servicios personales por contrato</t>
  </si>
  <si>
    <t>44.71.02.03</t>
  </si>
  <si>
    <t>Décimo tercer sueldo</t>
  </si>
  <si>
    <t>44.71.02.04</t>
  </si>
  <si>
    <t>Décimo cuarto sueldo</t>
  </si>
  <si>
    <t>44.71.06.01</t>
  </si>
  <si>
    <t>Aporte Patronal</t>
  </si>
  <si>
    <t>44.71.06.02</t>
  </si>
  <si>
    <t>Fondos de reserva</t>
  </si>
  <si>
    <t>44.71.07.07</t>
  </si>
  <si>
    <t xml:space="preserve">Capacitaciones en temáticas ambientales con criterios de cambio climático </t>
  </si>
  <si>
    <t>Visitas a las áreas de conservación del SPAC y al Biocorredor El Armadillo</t>
  </si>
  <si>
    <t>Campañas de educación ambiental: 
-Difusión de la biodiversidad de las Áreas de conservación 
-Consumo Responsable / Huertos orgánicos  
-Cambio Climático</t>
  </si>
  <si>
    <t xml:space="preserve">Escuela de líderes para el desarrollo sostenible </t>
  </si>
  <si>
    <t>Mingas de limpieza en la provincia de Santo Domingo de los Tsáchilas</t>
  </si>
  <si>
    <t xml:space="preserve">TOTAL </t>
  </si>
  <si>
    <t>Sumatoria de escuelas para desarrollo sostenible establecidas</t>
  </si>
  <si>
    <t>Indicador</t>
  </si>
  <si>
    <t>44.73.07.04</t>
  </si>
  <si>
    <t>Mantenimiento y Reparación de Equipos y Sistemas Informáticos</t>
  </si>
  <si>
    <t>Servicios Médicos Hospitalarios y Complementarios</t>
  </si>
  <si>
    <t>44.73.02.26</t>
  </si>
  <si>
    <t>Contratación de servicio de laboratorio para realizar exámenes ocupacionales y post ocupacionales al personal de bajo régimen de la LOSEP</t>
  </si>
  <si>
    <t>Contratación del servicio de mantenimiento por vigencia tecnológica de computadora portátil</t>
  </si>
  <si>
    <r>
      <rPr>
        <b/>
        <sz val="9"/>
        <color rgb="FF000000"/>
        <rFont val="Arial"/>
        <family val="2"/>
      </rPr>
      <t xml:space="preserve">Objetivo 7: </t>
    </r>
    <r>
      <rPr>
        <sz val="9"/>
        <color rgb="FF000000"/>
        <rFont val="Arial"/>
        <family val="2"/>
      </rPr>
      <t>Precautelar el uso responsable de los recursos naturales con un entorno ambientalmente sostenible.</t>
    </r>
  </si>
  <si>
    <r>
      <rPr>
        <b/>
        <sz val="9"/>
        <color rgb="FF000000"/>
        <rFont val="Arial"/>
        <family val="2"/>
      </rPr>
      <t xml:space="preserve">Objetivo 13: </t>
    </r>
    <r>
      <rPr>
        <sz val="9"/>
        <color rgb="FF000000"/>
        <rFont val="Arial"/>
        <family val="2"/>
      </rPr>
      <t xml:space="preserve">Adoptar medidas urgentes para combatir el cambio climático y sus efectos.    </t>
    </r>
  </si>
  <si>
    <t>Sensibilizar e incorporar nuevos valores en el manejo sostenible de los recursos naturales y conservación de la biodiversidad incluyendo criterios de cambio climático para la toma de conciencia de las comunidades, estudiantes y personas en la provincia.</t>
  </si>
  <si>
    <t>En el año 2019 se han capacitado1000 personas
En el año 2020 se han capacitado 2676 personas
En el año 2021 se han capacitado 3080 personas
En el año 2022 se han capacitado 6567 personas
En el año 2023 se han capacitado 4247 personas
En el año 2024</t>
  </si>
  <si>
    <t>En el 2023 se han implementado 3 campañas de educación ambiental; Difusión de la biodiversidad de las Áreas de conservación; Consumo Responsable / Huertos orgánicos; y de Cambio Climático.
En el 2024 se han implementado 3 campañas de educación ambiental; Difusión de la biodiversidad de las Áreas de conservación; Consumo Responsable - Huertos orgánicos / Más planeta menos plásticos ; y de Cambio Climático.</t>
  </si>
  <si>
    <t>8 mingas de limpieza realizadas en 2021
7 mingas de limpieza realizadas en 2022
12 mingas de limpieza realizadas en 2023
mingas de limpieza realizadas en 2024</t>
  </si>
  <si>
    <t>PLAN  OPERATIVO ANUAL 2025</t>
  </si>
  <si>
    <t>ODS</t>
  </si>
  <si>
    <t>Objetivo 9: Construir infraestructuras resilientes, promover la industrialización sostenible y fomentar la innovación.</t>
  </si>
  <si>
    <t>Precautelar el uso responsable de los recursos naturales con un entorno ambientalmente sostenible</t>
  </si>
  <si>
    <t xml:space="preserve">Promover el desarrollo sostenible en la Provincia priorizando la conservación y restauración del patrimonio natural a más del cumplimiento de la competencia ambiental en la Provincia. </t>
  </si>
  <si>
    <t>Objetivos Estratégicos en GPR</t>
  </si>
  <si>
    <t>Reducir la vulnerabilidad ambiental</t>
  </si>
  <si>
    <t xml:space="preserve">Proyecto </t>
  </si>
  <si>
    <t>Regularización Ambiental de Obras Internas del GAD Provincial</t>
  </si>
  <si>
    <t xml:space="preserve">Propósito </t>
  </si>
  <si>
    <t xml:space="preserve">Minimizar los impactos ambientales negativos provocados por la construcción de obras civiles y explotación  de minas de material pétreo por parte del GAD - Provincial de Santo Domingo de los Tsáchilas. </t>
  </si>
  <si>
    <t>Resultado 1/ Componente 1</t>
  </si>
  <si>
    <t>Meta Trimestral</t>
  </si>
  <si>
    <t>Obras, proyectos del GAD Provincial regularizadas ante el Ministerio del ambiente agua y transición ecológica</t>
  </si>
  <si>
    <t>Número de funcionarios y trabajadores capacitados en temas ambientales</t>
  </si>
  <si>
    <t xml:space="preserve">Sumatoria de funcionarios y trabajadores capacitados </t>
  </si>
  <si>
    <t>Sumatoria de solicitudes generadas</t>
  </si>
  <si>
    <t>Número de informes generados de control y seguimiento a actividades, obras y proyectos del GAD Provincial</t>
  </si>
  <si>
    <t>Sumatoria de informes generados</t>
  </si>
  <si>
    <t>Porcentaje de obras que ejecuta el GAD Provincial regularizadas ante el Ministerio del Ambiente Agua y transición ecológica</t>
  </si>
  <si>
    <t>Regularización de actividades, obras y proyectos del GADPSDT en el Sistema Único de Información Ambiental</t>
  </si>
  <si>
    <t>Realizar el pago de tasas ambientales de proyectos que ejecuta el GAD - Provincial</t>
  </si>
  <si>
    <t>44.77.01.02</t>
  </si>
  <si>
    <t>Contratación de servicio de recolección, transporte y disposición final de desechos peligrosos.</t>
  </si>
  <si>
    <t>44.73.02.09</t>
  </si>
  <si>
    <t>Contratación de servicio de poda especializada de arboles que se encuentren en proyectos que ejecuta el GAD Provincial</t>
  </si>
  <si>
    <t>44.73.04.18</t>
  </si>
  <si>
    <t>Mantenimiento de Áreas Verdes y Arreglo de Vías Internas</t>
  </si>
  <si>
    <t>Contratación del servicio de mantenimiento por vigencia tecnológica de equipos informáticos adquiridos CE 20230002475880</t>
  </si>
  <si>
    <t xml:space="preserve">Adquisición de señalética ambiental para las minas del GAD Provincial en cumplimiento al Plan de Manejo Ambiental </t>
  </si>
  <si>
    <t>44.73.08,07</t>
  </si>
  <si>
    <t>TOTAL</t>
  </si>
  <si>
    <t>Resultado 2/ Componente 2</t>
  </si>
  <si>
    <t>Sumatoria de campañas</t>
  </si>
  <si>
    <t xml:space="preserve">SUBTOTAL </t>
  </si>
  <si>
    <t>Objetivo 6: Garantizar la disponibilidad de agua y su gestión sostenible y el saneamiento para todos</t>
  </si>
  <si>
    <t xml:space="preserve">Promover el desarrollo sostenible en la provincia priorizando la conservación y restauración del patrimonio natural a más del cumplimiento de la competencia ambiental en la provincia </t>
  </si>
  <si>
    <t>Ejecución de la competencia como Autoridad Ambiental</t>
  </si>
  <si>
    <t>Objetivo</t>
  </si>
  <si>
    <t>Regularizar, controlar y dar seguimiento a las actividades que generen un impacto al ambiente mediante mecanismos de prevención, control, seguimiento y procesos administrativos</t>
  </si>
  <si>
    <t>Regularización Ambiental</t>
  </si>
  <si>
    <t>Autorizaciones administrativas y certificados ambientales emitidas</t>
  </si>
  <si>
    <t>Proceso de emisión de certificados ambientales</t>
  </si>
  <si>
    <t>Proceso de emisión de registros ambientales</t>
  </si>
  <si>
    <t xml:space="preserve">Proceso de emisión de licencias ambientales </t>
  </si>
  <si>
    <t>Resultado 2 / Componente 2</t>
  </si>
  <si>
    <t>Mecanismos de control y seguimiento ambiental</t>
  </si>
  <si>
    <t>Número de trámites atendidos  de control y seguimiento ambiental</t>
  </si>
  <si>
    <t>Sumatoria de trámites atendidos</t>
  </si>
  <si>
    <t>Número de inspecciones realizadas por control y seguimiento</t>
  </si>
  <si>
    <t>Sumatoria de inspecciones realizadas</t>
  </si>
  <si>
    <t>Inspecciones por control y seguimiento ambiental</t>
  </si>
  <si>
    <t>Revisión de monitoreo ambientales, acompañamiento a toma de muestras</t>
  </si>
  <si>
    <t>Revisión de estudios de impacto ambiental Ex Ante y Ex post de otros sectores y sector Hidrocarburífero.</t>
  </si>
  <si>
    <t>Elaborar y presentar las obligaciones como Autoridad Ambiental de Aplicación responsable a la AAN (Informe, Plan Operativo y Plan de control y regularización)</t>
  </si>
  <si>
    <t>Seguimiento de autorizaciones administrativas</t>
  </si>
  <si>
    <t>Procesamiento de los expedientes de mecanismos de control y seguimiento</t>
  </si>
  <si>
    <t>Notificación de pronunciamientos AAAr y comisaria ambiental</t>
  </si>
  <si>
    <t>Informe Jurídicos y Resoluciones</t>
  </si>
  <si>
    <t>Contratación de personal para el proyecto</t>
  </si>
  <si>
    <t>Seguro de responsabilidad civil frente a terceros del dron</t>
  </si>
  <si>
    <t>44.77.02.01</t>
  </si>
  <si>
    <t>Seguros</t>
  </si>
  <si>
    <t>44.73.04.04</t>
  </si>
  <si>
    <t>Maquinarias y Equipos (Instalación, Mantenimiento y Reparación)</t>
  </si>
  <si>
    <t>44.73.08.13</t>
  </si>
  <si>
    <t>44.73.06.12</t>
  </si>
  <si>
    <t>Capacitación a Servidores Públicos</t>
  </si>
  <si>
    <t>44.73.07.01</t>
  </si>
  <si>
    <t>Desarrollo, Actualización, Asistencia Técnica y Soporte de Sistemas Informáticos</t>
  </si>
  <si>
    <t>Resultado 3/ Componente 3</t>
  </si>
  <si>
    <t>Actividades</t>
  </si>
  <si>
    <t>Capacitación y difusión de normativa a operadores y asesores ambientales.</t>
  </si>
  <si>
    <t>Capacitación de alternativas para reducir  la contaminación - sector pecuario</t>
  </si>
  <si>
    <t>Capacitación de alternativas para reducir  la contaminación - sector agrícola</t>
  </si>
  <si>
    <t>Capacitación, coordinación y seguimiento de alternativas para reducir la contaminación del recurso hídrico</t>
  </si>
  <si>
    <t>SUBTOTAL</t>
  </si>
  <si>
    <t>Resultado 4 / Componente 4</t>
  </si>
  <si>
    <t>Comisaria Ambiental</t>
  </si>
  <si>
    <t>Número de procesos administrativos sancionatorios resueltos</t>
  </si>
  <si>
    <t>Número de procesos sancionatorios resueltos</t>
  </si>
  <si>
    <t>Porcentaje de denuncias atendidas</t>
  </si>
  <si>
    <t>(Número de denuncias atendidas/ Número de denuncias receptadas) x 100%</t>
  </si>
  <si>
    <t>Atender denuncias y actuaciones previas</t>
  </si>
  <si>
    <t>Procedimientos administrativos sancionatorios</t>
  </si>
  <si>
    <t>TOTAL PROYECTO</t>
  </si>
  <si>
    <t xml:space="preserve">Objetivos de Desarrollo Sostenible </t>
  </si>
  <si>
    <t>Objetivo 15: Gestionar sosteniblemente los bosques, luchar contra la desertificación, detener e invertir la degradación de las tierras y detener la pérdida de biodiversidad</t>
  </si>
  <si>
    <t xml:space="preserve">Conservación del patrimonio natural de la provincia de Santo Domingo de los Tsáchilas </t>
  </si>
  <si>
    <t xml:space="preserve">Garantizar la superficie boscosa en el territorio provincial </t>
  </si>
  <si>
    <t>Resultado 1
Componente 1</t>
  </si>
  <si>
    <t>Sistema de áreas de conservación de la provincia de Santo Domingo de los Tsáchilas impulsado</t>
  </si>
  <si>
    <t xml:space="preserve">Número de informes técnicos  para el proceso de declaratoria de Áreas de conservación elaborados </t>
  </si>
  <si>
    <t xml:space="preserve">Sumatoria de informes técnicos elaborados </t>
  </si>
  <si>
    <t>Sumatoria de hectáreas bajo una categoría de conservación local</t>
  </si>
  <si>
    <t xml:space="preserve">Número de  Planes de Manejo elaborados </t>
  </si>
  <si>
    <t xml:space="preserve">Sumatoria de planes de manejo </t>
  </si>
  <si>
    <t xml:space="preserve">Elaborar  planes  de manejo para las áreas de Conservación </t>
  </si>
  <si>
    <t xml:space="preserve">Socialización ordenanzas para creación de Áreas de Conservación </t>
  </si>
  <si>
    <t>Elaborar informes técnicos para la Declaratoria de Áreas de Conservación</t>
  </si>
  <si>
    <t xml:space="preserve">Apoyar y/o gestionar la implementación de acciones identificadas en los planes de manejo de las áreas de conservación  ante los otros niveles de gobierno y el sector privado como un mecanismo de compensación frente a la conservación de los bosques </t>
  </si>
  <si>
    <t xml:space="preserve">Ejecutar gira de intercambio de experiencias entre los propietarios de las áreas de conservación </t>
  </si>
  <si>
    <t>Resultado 2
Componente 2</t>
  </si>
  <si>
    <t xml:space="preserve">Línea base biótica  de la provincia levantada </t>
  </si>
  <si>
    <t xml:space="preserve">Número de informes  de monitoreo de fauna </t>
  </si>
  <si>
    <t xml:space="preserve">Sumatoria de informes de monitoreo de fauna </t>
  </si>
  <si>
    <t xml:space="preserve">12 Informe técnicos </t>
  </si>
  <si>
    <t>Aporte patronal</t>
  </si>
  <si>
    <t xml:space="preserve">Inventario de peces en las áreas de conservación </t>
  </si>
  <si>
    <t xml:space="preserve">ODS: </t>
  </si>
  <si>
    <t xml:space="preserve">Objetivo 13: Adoptar medidas urgentes para combatir el cambio climático y sus efectos            
Objetivo 15: Gestionar sosteniblemente los bosques, luchar contra la desertificación, detener e invertir la degradación de las tierras y detener la pérdida de biodiversidad </t>
  </si>
  <si>
    <t>Proyecto:</t>
  </si>
  <si>
    <t>Restauración y reforestación de áreas degradadas y conservación del patrimonio hídrico de la Provincia de Santo Domingo de los Tsáchilas</t>
  </si>
  <si>
    <t>Objetivo:</t>
  </si>
  <si>
    <t>Restaurar y reforestar áreas degradadas de la Provincia con fines de protección y conservación del patrimonio hídrico como medida de adaptación y  mitigación al cambio climático.</t>
  </si>
  <si>
    <t xml:space="preserve">Número de beneficiarios atendidos </t>
  </si>
  <si>
    <t xml:space="preserve">Sumatoria de beneficiarios atendidos  </t>
  </si>
  <si>
    <t>Socialización del proyecto de restauración y reforestación</t>
  </si>
  <si>
    <t xml:space="preserve">Inspección de campo </t>
  </si>
  <si>
    <t>Seguimiento y control de sobrevivencia de plantas reforestadas</t>
  </si>
  <si>
    <t>Maquinaria y equipos (instalación, mantenimiento y reparación)</t>
  </si>
  <si>
    <t>Contratación del servicio de mantenimiento por vigencia tecnológica equipos informáticos adquiridos por orden de compra CE-20230002475879</t>
  </si>
  <si>
    <t>Contratación del servicio de mantenimiento por vigencia tecnológica de equipos informáticos adquiridos por orden de compra CE-20230002475881</t>
  </si>
  <si>
    <t>Indicador / Meta</t>
  </si>
  <si>
    <t>Producción de plantas en el vivero forestal</t>
  </si>
  <si>
    <t>44.73.08.11</t>
  </si>
  <si>
    <t>Actualización de fichas de captaciones de agua</t>
  </si>
  <si>
    <t>Seguimiento y control de sobrevivencia de plantas Reforestadas</t>
  </si>
  <si>
    <t>Monitoreo de caudales de ríos de la Microcuenca.</t>
  </si>
  <si>
    <t>Resultado 4/ Componente 4</t>
  </si>
  <si>
    <t>Recurso Hídrico Caracterizado</t>
  </si>
  <si>
    <t xml:space="preserve">Número de microcuencas  monitoreadas. </t>
  </si>
  <si>
    <t xml:space="preserve">Sumatoria  de microcuencas  monitoreadas. </t>
  </si>
  <si>
    <t>44.73.06.09</t>
  </si>
  <si>
    <t>Investigaciones profesionales y análisis de laboratorio</t>
  </si>
  <si>
    <t xml:space="preserve">Elaboración de Estudios Hidrológicos para obras del GAD según necesidad de la institución.(Caracterizaciones morfométricas de las microcuencas de la provincia).  </t>
  </si>
  <si>
    <t>Resultado 5/ Componente 5</t>
  </si>
  <si>
    <t>Socialización a la comunidad sobre el  proyecto de restauración</t>
  </si>
  <si>
    <t>Identificación de áreas a ser restauradas por beneficiario</t>
  </si>
  <si>
    <t>Suministros para actividades agropecuarias, pesca y caza</t>
  </si>
  <si>
    <t>Monitoreo y seguimiento de plantas sembradas</t>
  </si>
  <si>
    <t xml:space="preserve">Numero de contrataciones ejecutadas / numero de contrataciones planificadas </t>
  </si>
  <si>
    <t>Sumatoria de contrataciones</t>
  </si>
  <si>
    <t>Contrataciones para cumplimiento de la planificación cumplidas</t>
  </si>
  <si>
    <t>Adquisición de computadoras de escritorio</t>
  </si>
  <si>
    <t>44.84.01.07</t>
  </si>
  <si>
    <t>Equipos, sistemas y paquetes informáticos</t>
  </si>
  <si>
    <t xml:space="preserve">Acompañamiento, seguimiento y supervisión ambiental de proyectos u obras civiles que ejecuta el GAD Provincial. </t>
  </si>
  <si>
    <t>Elaboración de documentos para cumplimiento de obligaciones ambientales y normativa ambiental vigente (IAC, planes de acción, planes emergentes, planes de cierre y abandono, solicitudes de extinción) de actividades, obras y proyectos del GADPSDT</t>
  </si>
  <si>
    <t xml:space="preserve">PLAN  OPERATIVO ANUAL 2025    </t>
  </si>
  <si>
    <t>Contratación de Promotoras (LOSEP)</t>
  </si>
  <si>
    <t>Número de plantas entregadas en el vivero agroforestal del GAD Provincial, para la conservación de los recursos naturales.</t>
  </si>
  <si>
    <t>Sumatoria de plantas entregadas en el vivero forestal</t>
  </si>
  <si>
    <t>Adquisición de insumos agropecuarios para la producción de plantas en el vivero agroforestal.</t>
  </si>
  <si>
    <t xml:space="preserve">Adquisición de  bomba sumergible, mantenimiento e instalación en el pozo profundo del vivero del GAD Provincial </t>
  </si>
  <si>
    <t>Resultado6/ Componente 6</t>
  </si>
  <si>
    <t xml:space="preserve">Adquisición de impresora </t>
  </si>
  <si>
    <t>En el año 2023 se resolvieron 20 procesos administrativos sancionatorios</t>
  </si>
  <si>
    <t>44.73.08.04</t>
  </si>
  <si>
    <t>Materiales de oficina</t>
  </si>
  <si>
    <t xml:space="preserve">En el 2023 se han ejecutado 4 campañas 
</t>
  </si>
  <si>
    <t xml:space="preserve">En el año 2023 se emitieron a través de la plataforma SUIA 203 certificados generados automáticamente, 43 registros y 3 licencias ambientales, con un total de 249 documentos ambientales. </t>
  </si>
  <si>
    <t>En el año 2023 se atendieron 1158 trámites de los distintos mecanismos de control y seguimiento ambiental</t>
  </si>
  <si>
    <t>En el año 2023 se realizaron 200 inspecciones de control y seguimiento ambiental</t>
  </si>
  <si>
    <t>En el año 2023 se realizaron 11 capacitaciones para concientizar e informar a las actividades productivas</t>
  </si>
  <si>
    <t>En el año 2023 se realizaron 68 inspecciones en atención a denuncias, logrando atender el 97,5%</t>
  </si>
  <si>
    <t>Número de capacitaciones y/o actividades realizadas</t>
  </si>
  <si>
    <t>Sumatoria de Número de capacitaciones y/o actividades realizadas</t>
  </si>
  <si>
    <t xml:space="preserve">Prevención y mitigación de impactos ambientales y fomento de economía circular </t>
  </si>
  <si>
    <t xml:space="preserve">Actividades de fomento a la economía circular en la Provincia </t>
  </si>
  <si>
    <t>Campañas y/o estrategias de prevención y reducción de la contaminación y fomento de la economía circular ejecutadas</t>
  </si>
  <si>
    <t>Personal para el proyecto</t>
  </si>
  <si>
    <t xml:space="preserve">Capacitaciones ambientales para el cumplimiento de planes de manejo ambiental, planes de acción, planes emergentes. </t>
  </si>
  <si>
    <t>Ejecución de estrategias de buenas prácticas ambientales en las oficinas del GAD Provincial y sensibilización ambiental</t>
  </si>
  <si>
    <t xml:space="preserve">Reforestación / restauración desde la demanda social e institucional atendidas </t>
  </si>
  <si>
    <t xml:space="preserve">Número de hectáreas reforestadas / restauradas </t>
  </si>
  <si>
    <t xml:space="preserve">Sumatoria de hectáreas  reforestadas / restauradas  </t>
  </si>
  <si>
    <t xml:space="preserve">Elaboración de informes técnicos y convenios </t>
  </si>
  <si>
    <t xml:space="preserve">Ejecución de mingas comunitarias de  reforestación / restauración   </t>
  </si>
  <si>
    <t>Reforestación / restauración en obras de cogestión y áreas mineras del GADPSDT</t>
  </si>
  <si>
    <t>Contratación del servicio de mantenimiento del proyector adquirido por orden de compra No IC-GADPSDT-062-2023</t>
  </si>
  <si>
    <t>Contratación del servicio de mantenimiento del dron</t>
  </si>
  <si>
    <t>Contratación del servicio de mantenimiento del escáner</t>
  </si>
  <si>
    <t>Reforestación / restauración con fines de conservación de márgenes de río</t>
  </si>
  <si>
    <t>Reforestación / restauración en las captaciones de agua</t>
  </si>
  <si>
    <t xml:space="preserve">Reforestación / restauración en captaciones de agua en las microcuencas </t>
  </si>
  <si>
    <t xml:space="preserve">Ejecución de mingas comunitarias coordinadas con juntas de agua </t>
  </si>
  <si>
    <t>Contratación del servicio de laboratorio para análisis de agua, suelo, ruido, gases (varias) en la Provincia de Santo Domingo de los Tsáchilas</t>
  </si>
  <si>
    <t>Apoyo en la actualización del Plan Provincial de Desazolve, limpieza y control de inundaciones en ríos de la Provincia.</t>
  </si>
  <si>
    <t>Monitoreo de cantidad de agua en los ríos de la Provincia.</t>
  </si>
  <si>
    <t xml:space="preserve">Número de hectáreas reforestadas y/o restauradas en la microcuenca del río Aquepí. </t>
  </si>
  <si>
    <t xml:space="preserve">Sumatoria de hectáreas reforestadas y/o restauradas en la Microcuenca del río Aquepí. </t>
  </si>
  <si>
    <t>Sumatoria de Has reforestación/restaurada en el Biocorredor El Armadillo.</t>
  </si>
  <si>
    <t>Número de Has reforestadas/restauradas en el Biocorredor El Armadillo.</t>
  </si>
  <si>
    <t>Reforestación/Restauración ecosistémica en el Biocorredor El Armadillo.</t>
  </si>
  <si>
    <t>Ejecución de mingas comunitarias de reforestauración/restauración ecosistémica.</t>
  </si>
  <si>
    <t>Seguimiento y control de sobrevivencia de plantas restauradas/ reforestadas</t>
  </si>
  <si>
    <t>Elaboración de informes técnicos de las actividades realizadas</t>
  </si>
  <si>
    <t xml:space="preserve">PLAN  OPERATIVO ANUAL 2025       </t>
  </si>
  <si>
    <t>Adquisición y colocación de los rótulos para las área de conservación de la Provincia</t>
  </si>
  <si>
    <t>44.73.08.07</t>
  </si>
  <si>
    <t>Ocho Planes de Manejo</t>
  </si>
  <si>
    <t xml:space="preserve">Once área de conservación </t>
  </si>
  <si>
    <t xml:space="preserve">Once informes técnicos </t>
  </si>
  <si>
    <t>Socialización del proyecto en zonas prioritarias de conservación</t>
  </si>
  <si>
    <t>Superficie reforestadas y/o restauradas  en la microcuenca del río Aquepí</t>
  </si>
  <si>
    <t>Nº</t>
  </si>
  <si>
    <t>VALOR A CONTRATAR</t>
  </si>
  <si>
    <t>OTROS VALORES</t>
  </si>
  <si>
    <t>RESUMEN POA  2025  DE LA DIRECCIÓN DE GESTIÓN AMBIENTAL</t>
  </si>
  <si>
    <t>44.73.08.14</t>
  </si>
  <si>
    <t>Repuestos y Accesorios</t>
  </si>
  <si>
    <t xml:space="preserve">Reforestación / restauración en el Biocorredor El Armadillo </t>
  </si>
  <si>
    <t>Levantamiento de línea base</t>
  </si>
  <si>
    <t>Número hectáreas reforestadas/ restauradas en captaciones de agua</t>
  </si>
  <si>
    <t>Sumatoria de hectáreas reforestadas/ restauradas en captaciones de agua</t>
  </si>
  <si>
    <t>Inspecciones de campo para el levantamiento de línea base del  componente abiótico</t>
  </si>
  <si>
    <t>Servicio de mantenimiento del equipo multiparámetro de análisis de agua</t>
  </si>
  <si>
    <t>Dictámenes administrativos</t>
  </si>
  <si>
    <t>Ejecución de campañas ambientales de recepción de RAEE para reducir la contaminación ambiental / Ecotrueque</t>
  </si>
  <si>
    <t>Adquisición de tóner para impresora</t>
  </si>
  <si>
    <t>Adquisición de escáner</t>
  </si>
  <si>
    <t>Número de áreas de conservación declaradas</t>
  </si>
  <si>
    <t>Número de obras regularizadas/número de regularizaciones solicitadas por el GAD Provincial</t>
  </si>
  <si>
    <t>Has restauradas por demanda social</t>
  </si>
  <si>
    <t>Sumatoria de has restauradas por demanda social</t>
  </si>
  <si>
    <t>Socialización con los beneficiarios</t>
  </si>
  <si>
    <t>Revisión de plan de acción, plan emergente, plan de rehabilitación, plan de cierre y abandono, diagnóstico ambiental, cambio de titular y suspensión de obligaciones</t>
  </si>
  <si>
    <t>Revisión de informes ambientales de cumplimiento, informes de gestión anual, términos de referencia para AAC y auditoría ambiental de cumplimiento</t>
  </si>
  <si>
    <t xml:space="preserve"> Meta trimestral</t>
  </si>
  <si>
    <t xml:space="preserve">Informe de monitoreo de fauna con cámaras trampa </t>
  </si>
  <si>
    <t>I Reforma</t>
  </si>
  <si>
    <t>Valor Total</t>
  </si>
  <si>
    <t xml:space="preserve">I Reforma </t>
  </si>
  <si>
    <t xml:space="preserve">Total </t>
  </si>
  <si>
    <t>Tasas generales, impuestos, contribuciones, permisos, licencias y patentes</t>
  </si>
  <si>
    <t>Servicios de aseo, lavado de vestimenta de trabajo, fumigación, desinfección, limpieza de instalaciones, manejo de desechos contaminados, recuperación y clasificación de materiales reciclables</t>
  </si>
  <si>
    <t xml:space="preserve">II Reforma </t>
  </si>
  <si>
    <t>II Reforma</t>
  </si>
  <si>
    <t xml:space="preserve">Contratación del servicio de desarrollo de software para seguimiento y control de procesos como  Autoridad Ambiental </t>
  </si>
  <si>
    <t>Adquisición de equipos informáticos</t>
  </si>
  <si>
    <t xml:space="preserve">Número de solicitudes generadas de seguimiento a autorizaciones administrativas  </t>
  </si>
  <si>
    <t>Numero de campañas y/o estrategias ejecutadas</t>
  </si>
  <si>
    <t>III Reforma</t>
  </si>
  <si>
    <t>IV Reforma</t>
  </si>
  <si>
    <t xml:space="preserve">III Reforma </t>
  </si>
  <si>
    <t xml:space="preserve">IV Reforma </t>
  </si>
  <si>
    <t>Compensación por vacaciones no gozadas por cesación de funciones</t>
  </si>
  <si>
    <t>Insumos, materiales y suministros para construcción, electricidad, plomería, carpintería, señalización vial, navegación, contra incendios y placas</t>
  </si>
  <si>
    <t xml:space="preserve">V Reforma </t>
  </si>
  <si>
    <t>V Reforma</t>
  </si>
  <si>
    <t>Adquisición de materiales de impresión y publicitario para contribuir al cumplimiento de las estrategias de buenas prácticas ambientales</t>
  </si>
  <si>
    <t>Materiales de impresión, fotografía, reproducción y publicaciones</t>
  </si>
  <si>
    <t>Contratación del servicio de mantenimiento de GPS´s</t>
  </si>
  <si>
    <t>Contratación del servicio de capacitación para operadores/pilotos de UAS/drones</t>
  </si>
  <si>
    <t>44.73.03.02</t>
  </si>
  <si>
    <t>Pasajes al exterior</t>
  </si>
  <si>
    <t>44.73.03.04</t>
  </si>
  <si>
    <t>Viáticos y subsistencias en el exterior</t>
  </si>
  <si>
    <t>Compra de pasajes al exterior</t>
  </si>
  <si>
    <t>Pago de viáticos y subsistencias para personal de LOSEP</t>
  </si>
  <si>
    <t>44.84.01.04</t>
  </si>
  <si>
    <t>Maquinarias y Equipos</t>
  </si>
  <si>
    <t xml:space="preserve">Adquisición de fundas para vivero </t>
  </si>
  <si>
    <t>Adquisición de 2 motoguadañas, 1 corta setos, 1 máquina hoyadora</t>
  </si>
  <si>
    <t xml:space="preserve">VI Reforma </t>
  </si>
  <si>
    <t>VI Reforma</t>
  </si>
  <si>
    <t xml:space="preserve">Equipos, sistemas y paquetes informáticos </t>
  </si>
  <si>
    <t xml:space="preserve">VII Reforma </t>
  </si>
  <si>
    <t>VII Reforma</t>
  </si>
  <si>
    <t xml:space="preserve">Adquisición de armarios para archivo de documentos del proyecto </t>
  </si>
  <si>
    <t>44.73.14.03</t>
  </si>
  <si>
    <t>Mobiliarios</t>
  </si>
  <si>
    <t>Adquisición de carpas para eventos</t>
  </si>
  <si>
    <t>Adquisición de sillones Qhapax</t>
  </si>
  <si>
    <t xml:space="preserve">Adquisición de mobiliario para técnicos del proyecto tipo 10 </t>
  </si>
  <si>
    <t>44.84.01.03</t>
  </si>
  <si>
    <t xml:space="preserve">VIII Reforma </t>
  </si>
  <si>
    <t>VIII Reforma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</si>
</sst>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 #,##0.00_-;_-* &quot;-&quot;??_-;_-@_-"/>
    <numFmt numFmtId="165" formatCode="_(* #,##0.00_);_(* \(#,##0.00\);_(* &quot;-&quot;??_);_(@_)"/>
    <numFmt numFmtId="166" formatCode="0.0000"/>
  </numFmts>
  <fonts count="30" x14ac:knownFonts="1">
    <font>
      <sz val="11"/>
      <color theme="1"/>
      <name val="Calibri"/>
      <family val="2"/>
      <scheme val="minor"/>
    </font>
    <font>
      <sz val="11"/>
      <color theme="1"/>
      <name val="Calibri"/>
      <family val="2"/>
      <scheme val="minor"/>
    </font>
    <font>
      <sz val="9"/>
      <color rgb="FF000000"/>
      <name val="Arial"/>
      <family val="2"/>
    </font>
    <font>
      <b/>
      <sz val="10"/>
      <color theme="1"/>
      <name val="Arial"/>
      <family val="2"/>
    </font>
    <font>
      <sz val="9"/>
      <color theme="1"/>
      <name val="Arial"/>
      <family val="2"/>
    </font>
    <font>
      <b/>
      <sz val="9"/>
      <name val="Arial"/>
      <family val="2"/>
    </font>
    <font>
      <b/>
      <sz val="9"/>
      <color rgb="FF000000"/>
      <name val="Arial"/>
      <family val="2"/>
    </font>
    <font>
      <sz val="9"/>
      <name val="Arial"/>
      <family val="2"/>
    </font>
    <font>
      <b/>
      <sz val="8"/>
      <color theme="1"/>
      <name val="Arial"/>
      <family val="2"/>
    </font>
    <font>
      <b/>
      <sz val="9"/>
      <color theme="1"/>
      <name val="Arial"/>
      <family val="2"/>
    </font>
    <font>
      <sz val="11"/>
      <color rgb="FF000000"/>
      <name val="Calibri"/>
      <family val="2"/>
    </font>
    <font>
      <sz val="9"/>
      <color rgb="FFFF0000"/>
      <name val="Arial"/>
      <family val="2"/>
    </font>
    <font>
      <b/>
      <sz val="9"/>
      <color theme="1"/>
      <name val="Arial"/>
      <family val="2"/>
    </font>
    <font>
      <sz val="11"/>
      <color rgb="FF000000"/>
      <name val="Calibri"/>
      <family val="2"/>
    </font>
    <font>
      <sz val="11"/>
      <color theme="1"/>
      <name val="Calibri"/>
      <family val="2"/>
      <scheme val="minor"/>
    </font>
    <font>
      <sz val="9"/>
      <color rgb="FF1F1F1F"/>
      <name val="Arial"/>
      <family val="2"/>
    </font>
    <font>
      <sz val="9"/>
      <color indexed="81"/>
      <name val="Tahoma"/>
      <family val="2"/>
    </font>
    <font>
      <b/>
      <sz val="9"/>
      <color indexed="81"/>
      <name val="Tahoma"/>
      <family val="2"/>
    </font>
    <font>
      <sz val="8"/>
      <color theme="1"/>
      <name val="Arial"/>
      <family val="2"/>
    </font>
    <font>
      <sz val="11"/>
      <name val="Calibri"/>
      <family val="2"/>
    </font>
    <font>
      <b/>
      <sz val="11"/>
      <name val="Calibri"/>
      <family val="2"/>
    </font>
    <font>
      <sz val="9"/>
      <color theme="1" tint="4.9989318521683403E-2"/>
      <name val="Arial"/>
      <family val="2"/>
    </font>
    <font>
      <b/>
      <sz val="9"/>
      <color rgb="FFFF0000"/>
      <name val="Arial"/>
      <family val="2"/>
    </font>
    <font>
      <sz val="9"/>
      <color rgb="FFFFFF00"/>
      <name val="Arial"/>
      <family val="2"/>
    </font>
    <font>
      <sz val="9"/>
      <color rgb="FF000000"/>
      <name val="Arial"/>
      <family val="2"/>
    </font>
    <font>
      <sz val="11"/>
      <color indexed="8"/>
      <name val="Calibri"/>
      <family val="2"/>
    </font>
    <font>
      <sz val="11"/>
      <color theme="1"/>
      <name val="Arial"/>
      <family val="2"/>
    </font>
    <font>
      <b/>
      <sz val="11"/>
      <color theme="1"/>
      <name val="Arial"/>
      <family val="2"/>
    </font>
    <font>
      <sz val="10"/>
      <color theme="1"/>
      <name val="Arial"/>
      <family val="2"/>
    </font>
    <font>
      <sz val="9"/>
      <color indexed="8"/>
      <name val="Arial"/>
      <family val="2"/>
    </font>
  </fonts>
  <fills count="16">
    <fill>
      <patternFill patternType="none"/>
    </fill>
    <fill>
      <patternFill patternType="gray125"/>
    </fill>
    <fill>
      <patternFill patternType="solid">
        <fgColor theme="0"/>
        <bgColor indexed="64"/>
      </patternFill>
    </fill>
    <fill>
      <patternFill patternType="solid">
        <fgColor theme="9" tint="0.39994506668294322"/>
        <bgColor indexed="64"/>
      </patternFill>
    </fill>
    <fill>
      <patternFill patternType="solid">
        <fgColor theme="0"/>
        <bgColor rgb="FFFF9900"/>
      </patternFill>
    </fill>
    <fill>
      <patternFill patternType="solid">
        <fgColor rgb="FFDDD9C3"/>
        <bgColor rgb="FFDDD9C3"/>
      </patternFill>
    </fill>
    <fill>
      <patternFill patternType="solid">
        <fgColor theme="9" tint="0.39997558519241921"/>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rgb="FFFFFFFF"/>
        <bgColor rgb="FFFFFFFF"/>
      </patternFill>
    </fill>
    <fill>
      <patternFill patternType="solid">
        <fgColor theme="0"/>
        <bgColor rgb="FFFBD4B4"/>
      </patternFill>
    </fill>
    <fill>
      <patternFill patternType="solid">
        <fgColor theme="0"/>
        <bgColor rgb="FFFFFFFF"/>
      </patternFill>
    </fill>
    <fill>
      <patternFill patternType="solid">
        <fgColor theme="0" tint="-0.14990691854609822"/>
        <bgColor indexed="64"/>
      </patternFill>
    </fill>
    <fill>
      <patternFill patternType="solid">
        <fgColor theme="6" tint="0.59999389629810485"/>
        <bgColor indexed="64"/>
      </patternFill>
    </fill>
    <fill>
      <patternFill patternType="solid">
        <fgColor theme="0" tint="-0.1498764000366222"/>
        <bgColor indexed="64"/>
      </patternFill>
    </fill>
    <fill>
      <patternFill patternType="solid">
        <fgColor theme="9" tint="0.39997558519241921"/>
        <bgColor rgb="FFFBD4B4"/>
      </patternFill>
    </fill>
  </fills>
  <borders count="32">
    <border>
      <left/>
      <right/>
      <top/>
      <bottom/>
      <diagonal/>
    </border>
    <border>
      <left/>
      <right style="thin">
        <color rgb="FF000000"/>
      </right>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style="thin">
        <color auto="1"/>
      </left>
      <right/>
      <top style="thin">
        <color auto="1"/>
      </top>
      <bottom style="thin">
        <color rgb="FF000000"/>
      </bottom>
      <diagonal/>
    </border>
    <border>
      <left/>
      <right/>
      <top style="thin">
        <color auto="1"/>
      </top>
      <bottom style="thin">
        <color rgb="FF000000"/>
      </bottom>
      <diagonal/>
    </border>
    <border>
      <left/>
      <right style="thin">
        <color auto="1"/>
      </right>
      <top style="thin">
        <color auto="1"/>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style="thin">
        <color rgb="FF000000"/>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000000"/>
      </left>
      <right/>
      <top/>
      <bottom/>
      <diagonal/>
    </border>
    <border>
      <left/>
      <right style="thin">
        <color rgb="FF000000"/>
      </right>
      <top/>
      <bottom style="thin">
        <color rgb="FF000000"/>
      </bottom>
      <diagonal/>
    </border>
    <border>
      <left/>
      <right/>
      <top style="thin">
        <color auto="1"/>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s>
  <cellStyleXfs count="19">
    <xf numFmtId="0" fontId="0" fillId="0" borderId="0"/>
    <xf numFmtId="0" fontId="1" fillId="0" borderId="0"/>
    <xf numFmtId="0" fontId="1" fillId="0" borderId="0"/>
    <xf numFmtId="0" fontId="1" fillId="0" borderId="0"/>
    <xf numFmtId="0" fontId="1" fillId="0" borderId="0"/>
    <xf numFmtId="0" fontId="10" fillId="0" borderId="0"/>
    <xf numFmtId="0" fontId="10" fillId="0" borderId="0"/>
    <xf numFmtId="0" fontId="1" fillId="0" borderId="0"/>
    <xf numFmtId="0" fontId="1" fillId="0" borderId="0" applyFont="0" applyFill="0" applyBorder="0" applyAlignment="0" applyProtection="0"/>
    <xf numFmtId="165" fontId="13" fillId="0" borderId="0" applyFont="0" applyFill="0" applyBorder="0" applyAlignment="0" applyProtection="0"/>
    <xf numFmtId="0" fontId="1" fillId="0" borderId="0"/>
    <xf numFmtId="0" fontId="14" fillId="0" borderId="0"/>
    <xf numFmtId="0" fontId="1" fillId="0" borderId="0"/>
    <xf numFmtId="0" fontId="1" fillId="0" borderId="0" applyFont="0" applyFill="0" applyBorder="0" applyAlignment="0" applyProtection="0"/>
    <xf numFmtId="0" fontId="10" fillId="0" borderId="0"/>
    <xf numFmtId="0" fontId="1" fillId="0" borderId="0"/>
    <xf numFmtId="0" fontId="25" fillId="0" borderId="0"/>
    <xf numFmtId="43" fontId="10" fillId="0" borderId="0" applyFont="0" applyFill="0" applyBorder="0" applyAlignment="0" applyProtection="0"/>
    <xf numFmtId="0" fontId="10" fillId="0" borderId="0"/>
  </cellStyleXfs>
  <cellXfs count="544">
    <xf numFmtId="0" fontId="0" fillId="0" borderId="0" xfId="0"/>
    <xf numFmtId="0" fontId="2" fillId="0" borderId="0" xfId="0" applyFont="1" applyAlignment="1">
      <alignment vertical="center" wrapText="1"/>
    </xf>
    <xf numFmtId="4" fontId="2" fillId="0" borderId="0" xfId="0" applyNumberFormat="1" applyFont="1" applyAlignment="1">
      <alignment vertical="center" wrapText="1"/>
    </xf>
    <xf numFmtId="0" fontId="2" fillId="0" borderId="1" xfId="0" applyFont="1" applyBorder="1" applyAlignment="1">
      <alignmen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7" xfId="0" applyFont="1" applyBorder="1" applyAlignment="1">
      <alignment horizontal="left" vertical="center"/>
    </xf>
    <xf numFmtId="0" fontId="6" fillId="0" borderId="7" xfId="0" applyFont="1" applyBorder="1" applyAlignment="1">
      <alignment vertical="center" wrapText="1"/>
    </xf>
    <xf numFmtId="1" fontId="6" fillId="0" borderId="8" xfId="0" applyNumberFormat="1" applyFont="1" applyBorder="1" applyAlignment="1">
      <alignment horizontal="center" vertical="center" wrapText="1"/>
    </xf>
    <xf numFmtId="0" fontId="6" fillId="0" borderId="8" xfId="0" applyFont="1" applyBorder="1" applyAlignment="1">
      <alignment horizontal="center" vertical="center" wrapText="1"/>
    </xf>
    <xf numFmtId="1" fontId="0" fillId="0" borderId="0" xfId="0" applyNumberFormat="1"/>
    <xf numFmtId="0" fontId="2" fillId="0" borderId="2" xfId="0" applyFont="1" applyBorder="1" applyAlignment="1">
      <alignment vertical="center" wrapText="1"/>
    </xf>
    <xf numFmtId="0" fontId="2" fillId="0" borderId="2" xfId="0" applyFont="1" applyBorder="1" applyAlignment="1">
      <alignment horizontal="left" vertical="center" wrapText="1"/>
    </xf>
    <xf numFmtId="0" fontId="2" fillId="0" borderId="2" xfId="0" applyFont="1" applyBorder="1" applyAlignment="1">
      <alignment horizontal="center" vertical="center" textRotation="90" wrapText="1"/>
    </xf>
    <xf numFmtId="0" fontId="7" fillId="0" borderId="2" xfId="0" applyFont="1" applyBorder="1" applyAlignment="1">
      <alignment horizontal="center" vertical="center"/>
    </xf>
    <xf numFmtId="0" fontId="5" fillId="3" borderId="2" xfId="0" applyFont="1" applyFill="1" applyBorder="1" applyAlignment="1">
      <alignment horizontal="center" vertical="center" wrapText="1"/>
    </xf>
    <xf numFmtId="4" fontId="4" fillId="0" borderId="2" xfId="0" applyNumberFormat="1" applyFont="1" applyBorder="1" applyAlignment="1">
      <alignment horizontal="right" vertical="center"/>
    </xf>
    <xf numFmtId="0" fontId="7" fillId="0" borderId="2" xfId="0" applyFont="1" applyBorder="1" applyAlignment="1">
      <alignment horizontal="left" vertical="center" wrapText="1"/>
    </xf>
    <xf numFmtId="0" fontId="5" fillId="2" borderId="2"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7" fillId="0" borderId="2" xfId="0" applyFont="1" applyBorder="1" applyAlignment="1">
      <alignment vertical="center" wrapText="1"/>
    </xf>
    <xf numFmtId="0" fontId="6" fillId="2" borderId="2" xfId="0" applyFont="1" applyFill="1" applyBorder="1" applyAlignment="1">
      <alignment horizontal="center" vertical="center" wrapText="1"/>
    </xf>
    <xf numFmtId="0" fontId="7" fillId="0" borderId="2" xfId="0" applyFont="1" applyBorder="1" applyAlignment="1">
      <alignment horizontal="right" vertical="center" wrapText="1"/>
    </xf>
    <xf numFmtId="0" fontId="7" fillId="0" borderId="20" xfId="0" applyFont="1" applyBorder="1" applyAlignment="1">
      <alignment horizontal="center" vertical="center"/>
    </xf>
    <xf numFmtId="0" fontId="7" fillId="0" borderId="20" xfId="0" applyFont="1" applyBorder="1" applyAlignment="1">
      <alignment vertical="center" wrapText="1"/>
    </xf>
    <xf numFmtId="0" fontId="5" fillId="3" borderId="20" xfId="0" applyFont="1" applyFill="1" applyBorder="1" applyAlignment="1">
      <alignment horizontal="center" vertical="center" wrapText="1"/>
    </xf>
    <xf numFmtId="0" fontId="2" fillId="0" borderId="22" xfId="0" applyFont="1" applyBorder="1" applyAlignment="1">
      <alignment vertical="center" wrapText="1"/>
    </xf>
    <xf numFmtId="4" fontId="4" fillId="0" borderId="20" xfId="0" applyNumberFormat="1" applyFont="1" applyBorder="1" applyAlignment="1">
      <alignment horizontal="right" vertical="center"/>
    </xf>
    <xf numFmtId="0" fontId="7" fillId="0" borderId="20" xfId="0" applyFont="1" applyBorder="1" applyAlignment="1">
      <alignment horizontal="right" vertical="center" wrapText="1"/>
    </xf>
    <xf numFmtId="0" fontId="2" fillId="0" borderId="20" xfId="0" applyFont="1" applyBorder="1" applyAlignment="1">
      <alignment horizontal="left" vertical="center" wrapText="1"/>
    </xf>
    <xf numFmtId="0" fontId="6" fillId="5" borderId="15" xfId="0" applyFont="1" applyFill="1" applyBorder="1" applyAlignment="1">
      <alignment vertical="center" wrapText="1"/>
    </xf>
    <xf numFmtId="4" fontId="0" fillId="0" borderId="0" xfId="0" applyNumberFormat="1"/>
    <xf numFmtId="0" fontId="7" fillId="3" borderId="2" xfId="0" applyFont="1" applyFill="1" applyBorder="1" applyAlignment="1">
      <alignment horizontal="center" vertical="center"/>
    </xf>
    <xf numFmtId="0" fontId="4" fillId="0" borderId="2" xfId="0" applyFont="1" applyBorder="1" applyAlignment="1">
      <alignment vertical="center" wrapText="1"/>
    </xf>
    <xf numFmtId="0" fontId="7" fillId="0" borderId="6" xfId="0" applyFont="1" applyBorder="1" applyAlignment="1">
      <alignment horizontal="center" vertical="center"/>
    </xf>
    <xf numFmtId="0" fontId="7" fillId="0" borderId="19" xfId="0" applyFont="1" applyBorder="1" applyAlignment="1">
      <alignment vertical="center" wrapText="1"/>
    </xf>
    <xf numFmtId="0" fontId="7" fillId="0" borderId="6" xfId="0" applyFont="1" applyBorder="1" applyAlignment="1">
      <alignment vertical="center" wrapText="1"/>
    </xf>
    <xf numFmtId="0" fontId="5" fillId="3" borderId="19" xfId="0" applyFont="1" applyFill="1" applyBorder="1" applyAlignment="1">
      <alignment horizontal="center" vertical="center" wrapText="1"/>
    </xf>
    <xf numFmtId="4" fontId="4" fillId="0" borderId="19" xfId="0" applyNumberFormat="1" applyFont="1" applyBorder="1" applyAlignment="1">
      <alignment horizontal="right" vertical="center"/>
    </xf>
    <xf numFmtId="0" fontId="7" fillId="0" borderId="6" xfId="0" applyFont="1" applyBorder="1" applyAlignment="1">
      <alignment horizontal="right" vertical="center" wrapText="1"/>
    </xf>
    <xf numFmtId="0" fontId="2" fillId="0" borderId="6" xfId="0" applyFont="1" applyBorder="1" applyAlignment="1">
      <alignment horizontal="left" vertical="center" wrapText="1"/>
    </xf>
    <xf numFmtId="4" fontId="6" fillId="5" borderId="15" xfId="0" applyNumberFormat="1" applyFont="1" applyFill="1" applyBorder="1" applyAlignment="1">
      <alignment vertical="center" wrapText="1"/>
    </xf>
    <xf numFmtId="0" fontId="2" fillId="5" borderId="15" xfId="0" applyFont="1" applyFill="1" applyBorder="1" applyAlignment="1">
      <alignment vertical="center" wrapText="1"/>
    </xf>
    <xf numFmtId="0" fontId="5" fillId="0" borderId="2" xfId="0" applyFont="1" applyBorder="1" applyAlignment="1">
      <alignment horizontal="center" vertical="center" wrapText="1"/>
    </xf>
    <xf numFmtId="0" fontId="7" fillId="6" borderId="2" xfId="0" applyFont="1" applyFill="1" applyBorder="1" applyAlignment="1">
      <alignment vertical="center" wrapText="1"/>
    </xf>
    <xf numFmtId="0" fontId="15" fillId="0" borderId="2" xfId="0" applyFont="1" applyBorder="1" applyAlignment="1">
      <alignment vertical="center" wrapText="1"/>
    </xf>
    <xf numFmtId="0" fontId="7" fillId="0" borderId="21" xfId="0" applyFont="1" applyBorder="1" applyAlignment="1">
      <alignment horizontal="center" vertical="center"/>
    </xf>
    <xf numFmtId="0" fontId="6" fillId="5" borderId="23" xfId="0" applyFont="1" applyFill="1" applyBorder="1" applyAlignment="1">
      <alignment vertical="center" wrapText="1"/>
    </xf>
    <xf numFmtId="0" fontId="6" fillId="5" borderId="2" xfId="0" applyFont="1" applyFill="1" applyBorder="1" applyAlignment="1">
      <alignment vertical="center" wrapText="1"/>
    </xf>
    <xf numFmtId="4" fontId="4" fillId="0" borderId="2" xfId="2" applyNumberFormat="1" applyFont="1" applyBorder="1" applyAlignment="1">
      <alignment horizontal="right" vertical="center" wrapText="1"/>
    </xf>
    <xf numFmtId="164" fontId="4" fillId="0" borderId="2" xfId="8" applyNumberFormat="1" applyFont="1" applyFill="1" applyBorder="1" applyAlignment="1">
      <alignment horizontal="right" vertical="center"/>
    </xf>
    <xf numFmtId="0" fontId="7" fillId="0" borderId="2" xfId="0" applyFont="1" applyBorder="1" applyAlignment="1">
      <alignment horizontal="right" vertical="center"/>
    </xf>
    <xf numFmtId="4" fontId="7" fillId="0" borderId="2" xfId="0" applyNumberFormat="1" applyFont="1" applyBorder="1" applyAlignment="1">
      <alignment horizontal="right" vertical="center"/>
    </xf>
    <xf numFmtId="0" fontId="4" fillId="0" borderId="0" xfId="1" applyFont="1" applyAlignment="1">
      <alignment vertical="center"/>
    </xf>
    <xf numFmtId="0" fontId="1" fillId="0" borderId="0" xfId="1"/>
    <xf numFmtId="0" fontId="4" fillId="0" borderId="24" xfId="1" applyFont="1" applyBorder="1" applyAlignment="1">
      <alignment vertical="center"/>
    </xf>
    <xf numFmtId="4" fontId="4" fillId="0" borderId="24" xfId="1" applyNumberFormat="1" applyFont="1" applyBorder="1" applyAlignment="1">
      <alignment horizontal="center" vertical="center"/>
    </xf>
    <xf numFmtId="0" fontId="4" fillId="0" borderId="25" xfId="1" applyFont="1" applyBorder="1" applyAlignment="1">
      <alignment vertical="center"/>
    </xf>
    <xf numFmtId="4" fontId="4" fillId="0" borderId="25" xfId="1" applyNumberFormat="1" applyFont="1" applyBorder="1" applyAlignment="1">
      <alignment horizontal="center" vertical="center"/>
    </xf>
    <xf numFmtId="0" fontId="9" fillId="0" borderId="2" xfId="1" applyFont="1" applyBorder="1" applyAlignment="1">
      <alignment vertical="center"/>
    </xf>
    <xf numFmtId="0" fontId="5" fillId="0" borderId="26" xfId="1" applyFont="1" applyBorder="1" applyAlignment="1">
      <alignment vertical="center" wrapText="1"/>
    </xf>
    <xf numFmtId="0" fontId="5" fillId="0" borderId="2" xfId="1" applyFont="1" applyBorder="1" applyAlignment="1">
      <alignment horizontal="left" vertical="center" wrapText="1"/>
    </xf>
    <xf numFmtId="0" fontId="4" fillId="0" borderId="2" xfId="1" applyFont="1" applyBorder="1" applyAlignment="1">
      <alignment horizontal="left" vertical="center" wrapText="1"/>
    </xf>
    <xf numFmtId="0" fontId="9" fillId="0" borderId="2" xfId="0" applyFont="1" applyBorder="1" applyAlignment="1">
      <alignment horizontal="center" vertical="center"/>
    </xf>
    <xf numFmtId="1" fontId="9" fillId="0" borderId="2" xfId="0" applyNumberFormat="1" applyFont="1" applyBorder="1" applyAlignment="1">
      <alignment horizontal="center" vertical="center" wrapText="1"/>
    </xf>
    <xf numFmtId="0" fontId="2" fillId="2" borderId="2" xfId="0" applyFont="1" applyFill="1" applyBorder="1" applyAlignment="1">
      <alignment horizontal="left" vertical="center" wrapText="1"/>
    </xf>
    <xf numFmtId="1" fontId="4" fillId="0" borderId="2" xfId="1" applyNumberFormat="1" applyFont="1" applyBorder="1" applyAlignment="1">
      <alignment horizontal="center" vertical="center" wrapText="1"/>
    </xf>
    <xf numFmtId="0" fontId="4" fillId="0" borderId="2" xfId="1" applyFont="1" applyBorder="1" applyAlignment="1">
      <alignment horizontal="center" vertical="center"/>
    </xf>
    <xf numFmtId="0" fontId="9" fillId="0" borderId="2" xfId="1" applyFont="1" applyBorder="1" applyAlignment="1">
      <alignment horizontal="center" vertical="center"/>
    </xf>
    <xf numFmtId="2" fontId="4" fillId="0" borderId="2" xfId="1" applyNumberFormat="1" applyFont="1" applyBorder="1" applyAlignment="1">
      <alignment horizontal="left" vertical="center" wrapText="1"/>
    </xf>
    <xf numFmtId="0" fontId="2" fillId="0" borderId="2" xfId="5" applyFont="1" applyBorder="1" applyAlignment="1">
      <alignment horizontal="left" vertical="center" wrapText="1"/>
    </xf>
    <xf numFmtId="0" fontId="2" fillId="0" borderId="2" xfId="1" applyFont="1" applyBorder="1" applyAlignment="1">
      <alignment horizontal="left" vertical="center" wrapText="1"/>
    </xf>
    <xf numFmtId="0" fontId="2" fillId="0" borderId="2" xfId="1" applyFont="1" applyBorder="1" applyAlignment="1">
      <alignment horizontal="center" vertical="center" textRotation="90"/>
    </xf>
    <xf numFmtId="9" fontId="2" fillId="0" borderId="2" xfId="1" applyNumberFormat="1" applyFont="1" applyBorder="1" applyAlignment="1">
      <alignment horizontal="center" vertical="center" textRotation="90"/>
    </xf>
    <xf numFmtId="0" fontId="9" fillId="0" borderId="2" xfId="0" applyFont="1" applyBorder="1" applyAlignment="1">
      <alignment horizontal="center" vertical="center" wrapText="1"/>
    </xf>
    <xf numFmtId="0" fontId="2" fillId="0" borderId="2" xfId="1" applyFont="1" applyBorder="1" applyAlignment="1">
      <alignment horizontal="center" vertical="center" wrapText="1"/>
    </xf>
    <xf numFmtId="0" fontId="2" fillId="0" borderId="2" xfId="2" applyFont="1" applyBorder="1" applyAlignment="1">
      <alignment vertical="center" wrapText="1"/>
    </xf>
    <xf numFmtId="0" fontId="9" fillId="0" borderId="2" xfId="1" applyFont="1" applyBorder="1" applyAlignment="1">
      <alignment horizontal="center" vertical="center" wrapText="1"/>
    </xf>
    <xf numFmtId="4" fontId="4" fillId="0" borderId="2" xfId="1" applyNumberFormat="1" applyFont="1" applyBorder="1" applyAlignment="1">
      <alignment horizontal="right" vertical="center"/>
    </xf>
    <xf numFmtId="0" fontId="4" fillId="0" borderId="2" xfId="1" applyFont="1" applyBorder="1" applyAlignment="1">
      <alignment vertical="center" wrapText="1"/>
    </xf>
    <xf numFmtId="0" fontId="2" fillId="0" borderId="2" xfId="2" applyFont="1" applyBorder="1" applyAlignment="1">
      <alignment horizontal="left" vertical="center" wrapText="1"/>
    </xf>
    <xf numFmtId="0" fontId="2" fillId="0" borderId="2" xfId="1" applyFont="1" applyBorder="1" applyAlignment="1">
      <alignment vertical="center"/>
    </xf>
    <xf numFmtId="0" fontId="15" fillId="0" borderId="2" xfId="0" applyFont="1" applyBorder="1" applyAlignment="1">
      <alignment wrapText="1"/>
    </xf>
    <xf numFmtId="0" fontId="9" fillId="8" borderId="2" xfId="1" applyFont="1" applyFill="1" applyBorder="1" applyAlignment="1">
      <alignment vertical="center"/>
    </xf>
    <xf numFmtId="4" fontId="9" fillId="8" borderId="2" xfId="1" applyNumberFormat="1" applyFont="1" applyFill="1" applyBorder="1" applyAlignment="1">
      <alignment horizontal="right" vertical="center"/>
    </xf>
    <xf numFmtId="4" fontId="9" fillId="8" borderId="2" xfId="1" applyNumberFormat="1" applyFont="1" applyFill="1" applyBorder="1" applyAlignment="1">
      <alignment vertical="center"/>
    </xf>
    <xf numFmtId="0" fontId="4" fillId="8" borderId="2" xfId="1" applyFont="1" applyFill="1" applyBorder="1" applyAlignment="1">
      <alignment vertical="center"/>
    </xf>
    <xf numFmtId="0" fontId="2" fillId="0" borderId="6" xfId="5" applyFont="1" applyBorder="1" applyAlignment="1">
      <alignment horizontal="left" vertical="center" wrapText="1"/>
    </xf>
    <xf numFmtId="1" fontId="4" fillId="0" borderId="2" xfId="0" applyNumberFormat="1" applyFont="1" applyBorder="1" applyAlignment="1">
      <alignment horizontal="center" vertical="center" textRotation="255" wrapText="1"/>
    </xf>
    <xf numFmtId="0" fontId="4" fillId="0" borderId="6" xfId="0" applyFont="1" applyBorder="1" applyAlignment="1">
      <alignment horizontal="center" vertical="center"/>
    </xf>
    <xf numFmtId="0" fontId="4" fillId="0" borderId="20" xfId="0" applyFont="1" applyBorder="1" applyAlignment="1">
      <alignment horizontal="center" vertical="center"/>
    </xf>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horizontal="left" vertical="center" wrapText="1"/>
    </xf>
    <xf numFmtId="4" fontId="4" fillId="0" borderId="28" xfId="0" applyNumberFormat="1" applyFont="1" applyBorder="1" applyAlignment="1">
      <alignment horizontal="right" vertical="center"/>
    </xf>
    <xf numFmtId="0" fontId="8" fillId="0" borderId="28" xfId="0" applyFont="1" applyBorder="1" applyAlignment="1">
      <alignment horizontal="center" vertical="center" wrapText="1"/>
    </xf>
    <xf numFmtId="0" fontId="2" fillId="7" borderId="2" xfId="5" applyFont="1" applyFill="1" applyBorder="1" applyAlignment="1">
      <alignment vertical="center"/>
    </xf>
    <xf numFmtId="0" fontId="6" fillId="7" borderId="2" xfId="5" applyFont="1" applyFill="1" applyBorder="1" applyAlignment="1">
      <alignment vertical="center"/>
    </xf>
    <xf numFmtId="4" fontId="6" fillId="7" borderId="2" xfId="5" applyNumberFormat="1" applyFont="1" applyFill="1" applyBorder="1" applyAlignment="1">
      <alignment vertical="center"/>
    </xf>
    <xf numFmtId="4" fontId="1" fillId="0" borderId="0" xfId="1" applyNumberFormat="1" applyAlignment="1">
      <alignment horizontal="center" vertical="center"/>
    </xf>
    <xf numFmtId="0" fontId="4" fillId="0" borderId="26" xfId="0" applyFont="1" applyBorder="1" applyAlignment="1">
      <alignment vertical="center"/>
    </xf>
    <xf numFmtId="0" fontId="4" fillId="0" borderId="27" xfId="0" applyFont="1" applyBorder="1" applyAlignment="1">
      <alignment vertical="center"/>
    </xf>
    <xf numFmtId="0" fontId="4" fillId="0" borderId="21" xfId="0" applyFont="1" applyBorder="1" applyAlignment="1">
      <alignment vertical="center"/>
    </xf>
    <xf numFmtId="0" fontId="0" fillId="0" borderId="25" xfId="0" applyBorder="1"/>
    <xf numFmtId="0" fontId="0" fillId="0" borderId="27" xfId="0" applyBorder="1"/>
    <xf numFmtId="0" fontId="5" fillId="0" borderId="6" xfId="0" applyFont="1" applyBorder="1" applyAlignment="1">
      <alignment vertical="center" wrapText="1"/>
    </xf>
    <xf numFmtId="0" fontId="5" fillId="0" borderId="2" xfId="0" applyFont="1" applyBorder="1" applyAlignment="1">
      <alignment horizontal="left" vertical="center" wrapText="1"/>
    </xf>
    <xf numFmtId="0" fontId="9" fillId="0" borderId="2" xfId="0" applyFont="1" applyBorder="1" applyAlignment="1">
      <alignment vertical="center"/>
    </xf>
    <xf numFmtId="0" fontId="9" fillId="0" borderId="2" xfId="0" applyFont="1" applyBorder="1" applyAlignment="1">
      <alignment vertical="center" wrapText="1"/>
    </xf>
    <xf numFmtId="0" fontId="9" fillId="0" borderId="24" xfId="0" applyFont="1" applyBorder="1" applyAlignment="1">
      <alignment vertical="center" wrapText="1"/>
    </xf>
    <xf numFmtId="0" fontId="4" fillId="0" borderId="24" xfId="0" applyFont="1" applyBorder="1" applyAlignment="1">
      <alignment horizontal="left" vertical="center" wrapText="1"/>
    </xf>
    <xf numFmtId="0" fontId="4" fillId="0" borderId="29" xfId="0" applyFont="1" applyBorder="1" applyAlignment="1">
      <alignment horizontal="left" vertical="center" wrapText="1"/>
    </xf>
    <xf numFmtId="0" fontId="9" fillId="0" borderId="25" xfId="0" applyFont="1" applyBorder="1" applyAlignment="1">
      <alignment vertical="center" wrapText="1"/>
    </xf>
    <xf numFmtId="0" fontId="4" fillId="0" borderId="25" xfId="0" applyFont="1" applyBorder="1" applyAlignment="1">
      <alignment horizontal="left" vertical="center" wrapText="1"/>
    </xf>
    <xf numFmtId="0" fontId="4" fillId="0" borderId="28" xfId="0" applyFont="1" applyBorder="1" applyAlignment="1">
      <alignment horizontal="left" vertical="center" wrapText="1"/>
    </xf>
    <xf numFmtId="1" fontId="4" fillId="0" borderId="2" xfId="0" applyNumberFormat="1" applyFont="1" applyBorder="1" applyAlignment="1">
      <alignment horizontal="center" vertical="center" textRotation="90" wrapText="1"/>
    </xf>
    <xf numFmtId="0" fontId="2" fillId="0" borderId="2" xfId="5" applyFont="1" applyBorder="1" applyAlignment="1">
      <alignment vertical="center" wrapText="1"/>
    </xf>
    <xf numFmtId="0" fontId="18" fillId="0" borderId="28" xfId="0" applyFont="1" applyBorder="1" applyAlignment="1">
      <alignment horizontal="center" vertical="center" wrapText="1"/>
    </xf>
    <xf numFmtId="0" fontId="18" fillId="0" borderId="28" xfId="0" applyFont="1" applyBorder="1" applyAlignment="1">
      <alignment horizontal="left" vertical="center" wrapText="1"/>
    </xf>
    <xf numFmtId="0" fontId="8" fillId="0" borderId="27" xfId="0" applyFont="1" applyBorder="1" applyAlignment="1">
      <alignment vertical="center"/>
    </xf>
    <xf numFmtId="0" fontId="2" fillId="0" borderId="20" xfId="5" applyFont="1" applyBorder="1" applyAlignment="1">
      <alignment horizontal="left" vertical="center" wrapText="1"/>
    </xf>
    <xf numFmtId="49" fontId="11" fillId="0" borderId="2" xfId="5" applyNumberFormat="1" applyFont="1" applyBorder="1" applyAlignment="1">
      <alignment vertical="center"/>
    </xf>
    <xf numFmtId="0" fontId="2" fillId="0" borderId="2" xfId="6" applyFont="1" applyBorder="1" applyAlignment="1">
      <alignment vertical="center" wrapText="1"/>
    </xf>
    <xf numFmtId="0" fontId="4" fillId="0" borderId="2" xfId="7" applyFont="1" applyBorder="1" applyAlignment="1">
      <alignment vertical="center" wrapText="1"/>
    </xf>
    <xf numFmtId="4" fontId="4" fillId="0" borderId="2" xfId="7" applyNumberFormat="1" applyFont="1" applyBorder="1" applyAlignment="1">
      <alignment horizontal="right" vertical="center"/>
    </xf>
    <xf numFmtId="164" fontId="4" fillId="0" borderId="2" xfId="13" applyNumberFormat="1" applyFont="1" applyFill="1" applyBorder="1" applyAlignment="1">
      <alignment horizontal="right" vertical="center"/>
    </xf>
    <xf numFmtId="4" fontId="9" fillId="0" borderId="2" xfId="0" applyNumberFormat="1" applyFont="1" applyBorder="1" applyAlignment="1">
      <alignment horizontal="center" vertical="center"/>
    </xf>
    <xf numFmtId="0" fontId="4" fillId="0" borderId="26" xfId="0" applyFont="1" applyBorder="1" applyAlignment="1">
      <alignment vertical="center" wrapText="1"/>
    </xf>
    <xf numFmtId="4" fontId="9" fillId="0" borderId="2" xfId="0" applyNumberFormat="1" applyFont="1" applyBorder="1" applyAlignment="1">
      <alignment vertical="center"/>
    </xf>
    <xf numFmtId="0" fontId="9" fillId="0" borderId="26" xfId="0" applyFont="1" applyBorder="1" applyAlignment="1">
      <alignment vertical="center"/>
    </xf>
    <xf numFmtId="0" fontId="4" fillId="0" borderId="2" xfId="0" applyFont="1" applyBorder="1" applyAlignment="1">
      <alignment horizontal="center" vertical="center" textRotation="90"/>
    </xf>
    <xf numFmtId="0" fontId="2" fillId="0" borderId="6" xfId="5" applyFont="1" applyBorder="1" applyAlignment="1">
      <alignment vertical="center" wrapText="1"/>
    </xf>
    <xf numFmtId="9" fontId="4" fillId="0" borderId="2" xfId="0" applyNumberFormat="1" applyFont="1" applyBorder="1" applyAlignment="1">
      <alignment horizontal="center" vertical="center" textRotation="90"/>
    </xf>
    <xf numFmtId="0" fontId="4" fillId="0" borderId="20" xfId="0" applyFont="1" applyBorder="1" applyAlignment="1">
      <alignment horizontal="left" vertical="center"/>
    </xf>
    <xf numFmtId="0" fontId="9" fillId="0" borderId="28" xfId="0" applyFont="1" applyBorder="1" applyAlignment="1">
      <alignment horizontal="center" vertical="center" wrapText="1"/>
    </xf>
    <xf numFmtId="0" fontId="2" fillId="0" borderId="0" xfId="2" applyFont="1" applyAlignment="1">
      <alignment vertical="center" wrapText="1"/>
    </xf>
    <xf numFmtId="0" fontId="1" fillId="0" borderId="0" xfId="2"/>
    <xf numFmtId="0" fontId="2" fillId="0" borderId="4" xfId="2" applyFont="1" applyBorder="1" applyAlignment="1">
      <alignment horizontal="left" vertical="center" wrapText="1"/>
    </xf>
    <xf numFmtId="0" fontId="5" fillId="2" borderId="7" xfId="2" applyFont="1" applyFill="1" applyBorder="1" applyAlignment="1">
      <alignment horizontal="left" vertical="center" wrapText="1"/>
    </xf>
    <xf numFmtId="0" fontId="5" fillId="0" borderId="7" xfId="2" applyFont="1" applyBorder="1" applyAlignment="1">
      <alignment horizontal="left" vertical="center" wrapText="1"/>
    </xf>
    <xf numFmtId="0" fontId="6" fillId="0" borderId="7" xfId="2" applyFont="1" applyBorder="1" applyAlignment="1">
      <alignment vertical="center" wrapText="1"/>
    </xf>
    <xf numFmtId="0" fontId="6" fillId="0" borderId="18" xfId="2" applyFont="1" applyBorder="1" applyAlignment="1">
      <alignment vertical="center" wrapText="1"/>
    </xf>
    <xf numFmtId="0" fontId="2" fillId="0" borderId="9" xfId="2" applyFont="1" applyBorder="1" applyAlignment="1">
      <alignment horizontal="left" vertical="center" wrapText="1"/>
    </xf>
    <xf numFmtId="0" fontId="19" fillId="0" borderId="10" xfId="2" applyFont="1" applyBorder="1"/>
    <xf numFmtId="0" fontId="6" fillId="0" borderId="2" xfId="2" applyFont="1" applyBorder="1" applyAlignment="1">
      <alignment horizontal="center" vertical="center" wrapText="1"/>
    </xf>
    <xf numFmtId="1" fontId="6" fillId="0" borderId="2" xfId="2" applyNumberFormat="1" applyFont="1" applyBorder="1" applyAlignment="1">
      <alignment horizontal="center" vertical="center" wrapText="1"/>
    </xf>
    <xf numFmtId="0" fontId="7" fillId="0" borderId="2" xfId="2" applyFont="1" applyBorder="1" applyAlignment="1">
      <alignment horizontal="left" vertical="center" wrapText="1"/>
    </xf>
    <xf numFmtId="1" fontId="7" fillId="0" borderId="2" xfId="2" applyNumberFormat="1" applyFont="1" applyBorder="1" applyAlignment="1">
      <alignment horizontal="center" vertical="center" wrapText="1"/>
    </xf>
    <xf numFmtId="1" fontId="11" fillId="0" borderId="2" xfId="2" applyNumberFormat="1" applyFont="1" applyBorder="1" applyAlignment="1">
      <alignment horizontal="center" vertical="center" wrapText="1"/>
    </xf>
    <xf numFmtId="0" fontId="7" fillId="0" borderId="20" xfId="2" applyFont="1" applyBorder="1" applyAlignment="1">
      <alignment horizontal="center" vertical="center"/>
    </xf>
    <xf numFmtId="0" fontId="2" fillId="0" borderId="20" xfId="2" applyFont="1" applyBorder="1" applyAlignment="1">
      <alignment vertical="center" wrapText="1"/>
    </xf>
    <xf numFmtId="0" fontId="2" fillId="3" borderId="2" xfId="10" applyFont="1" applyFill="1" applyBorder="1" applyAlignment="1">
      <alignment horizontal="left" vertical="center" wrapText="1"/>
    </xf>
    <xf numFmtId="4" fontId="4" fillId="0" borderId="20" xfId="2" applyNumberFormat="1" applyFont="1" applyBorder="1" applyAlignment="1">
      <alignment horizontal="right" vertical="center" wrapText="1"/>
    </xf>
    <xf numFmtId="0" fontId="7" fillId="0" borderId="20" xfId="2" applyFont="1" applyBorder="1" applyAlignment="1">
      <alignment horizontal="right" vertical="center"/>
    </xf>
    <xf numFmtId="0" fontId="2" fillId="9" borderId="2" xfId="2" applyFont="1" applyFill="1" applyBorder="1" applyAlignment="1">
      <alignment vertical="center" wrapText="1"/>
    </xf>
    <xf numFmtId="0" fontId="7" fillId="0" borderId="2" xfId="2" applyFont="1" applyBorder="1" applyAlignment="1">
      <alignment horizontal="center" vertical="center"/>
    </xf>
    <xf numFmtId="0" fontId="2" fillId="10" borderId="2" xfId="2" applyFont="1" applyFill="1" applyBorder="1" applyAlignment="1">
      <alignment horizontal="left" vertical="center" wrapText="1"/>
    </xf>
    <xf numFmtId="0" fontId="7" fillId="0" borderId="2" xfId="2" applyFont="1" applyBorder="1" applyAlignment="1">
      <alignment horizontal="right" vertical="center"/>
    </xf>
    <xf numFmtId="0" fontId="7" fillId="9" borderId="2" xfId="2" applyFont="1" applyFill="1" applyBorder="1" applyAlignment="1">
      <alignment vertical="center" wrapText="1"/>
    </xf>
    <xf numFmtId="0" fontId="6" fillId="5" borderId="2" xfId="2" applyFont="1" applyFill="1" applyBorder="1" applyAlignment="1">
      <alignment vertical="center" wrapText="1"/>
    </xf>
    <xf numFmtId="4" fontId="6" fillId="5" borderId="2" xfId="2" applyNumberFormat="1" applyFont="1" applyFill="1" applyBorder="1" applyAlignment="1">
      <alignment horizontal="right" vertical="center" wrapText="1"/>
    </xf>
    <xf numFmtId="0" fontId="2" fillId="5" borderId="2" xfId="2" applyFont="1" applyFill="1" applyBorder="1" applyAlignment="1">
      <alignment horizontal="right" vertical="center" wrapText="1"/>
    </xf>
    <xf numFmtId="0" fontId="6" fillId="0" borderId="0" xfId="2" applyFont="1" applyAlignment="1">
      <alignment horizontal="center" vertical="center" wrapText="1"/>
    </xf>
    <xf numFmtId="0" fontId="19" fillId="0" borderId="0" xfId="2" applyFont="1"/>
    <xf numFmtId="4" fontId="6" fillId="0" borderId="0" xfId="2" applyNumberFormat="1" applyFont="1" applyAlignment="1">
      <alignment horizontal="right" vertical="center" wrapText="1"/>
    </xf>
    <xf numFmtId="0" fontId="2" fillId="0" borderId="0" xfId="2" applyFont="1" applyAlignment="1">
      <alignment horizontal="right" vertical="center" wrapText="1"/>
    </xf>
    <xf numFmtId="0" fontId="7" fillId="11" borderId="2" xfId="2" applyFont="1" applyFill="1" applyBorder="1" applyAlignment="1">
      <alignment horizontal="left" vertical="center" wrapText="1"/>
    </xf>
    <xf numFmtId="0" fontId="6" fillId="0" borderId="8" xfId="2" applyFont="1" applyBorder="1" applyAlignment="1">
      <alignment horizontal="center" vertical="center" wrapText="1"/>
    </xf>
    <xf numFmtId="0" fontId="7" fillId="0" borderId="2" xfId="2" applyFont="1" applyBorder="1" applyAlignment="1">
      <alignment vertical="center" wrapText="1"/>
    </xf>
    <xf numFmtId="4" fontId="7" fillId="0" borderId="2" xfId="2" applyNumberFormat="1" applyFont="1" applyBorder="1" applyAlignment="1">
      <alignment horizontal="right" vertical="center"/>
    </xf>
    <xf numFmtId="0" fontId="11" fillId="10" borderId="2" xfId="2" applyFont="1" applyFill="1" applyBorder="1" applyAlignment="1">
      <alignment horizontal="left" vertical="center" wrapText="1"/>
    </xf>
    <xf numFmtId="0" fontId="11" fillId="0" borderId="2" xfId="2" applyFont="1" applyBorder="1" applyAlignment="1">
      <alignment horizontal="left" vertical="center" wrapText="1"/>
    </xf>
    <xf numFmtId="0" fontId="11" fillId="2" borderId="2" xfId="2" applyFont="1" applyFill="1" applyBorder="1" applyAlignment="1">
      <alignment horizontal="right" vertical="center"/>
    </xf>
    <xf numFmtId="0" fontId="11" fillId="2" borderId="2" xfId="2" applyFont="1" applyFill="1" applyBorder="1" applyAlignment="1">
      <alignment vertical="center" wrapText="1"/>
    </xf>
    <xf numFmtId="0" fontId="2" fillId="10" borderId="2" xfId="2" applyFont="1" applyFill="1" applyBorder="1" applyAlignment="1">
      <alignment horizontal="center" vertical="center" wrapText="1"/>
    </xf>
    <xf numFmtId="0" fontId="2" fillId="2" borderId="2" xfId="2" applyFont="1" applyFill="1" applyBorder="1" applyAlignment="1">
      <alignment horizontal="left" vertical="center" wrapText="1"/>
    </xf>
    <xf numFmtId="0" fontId="6" fillId="5" borderId="17" xfId="2" applyFont="1" applyFill="1" applyBorder="1" applyAlignment="1">
      <alignment vertical="center" wrapText="1"/>
    </xf>
    <xf numFmtId="0" fontId="6" fillId="5" borderId="23" xfId="2" applyFont="1" applyFill="1" applyBorder="1" applyAlignment="1">
      <alignment vertical="center" wrapText="1"/>
    </xf>
    <xf numFmtId="4" fontId="6" fillId="5" borderId="15" xfId="2" applyNumberFormat="1" applyFont="1" applyFill="1" applyBorder="1" applyAlignment="1">
      <alignment horizontal="right" vertical="center" wrapText="1"/>
    </xf>
    <xf numFmtId="0" fontId="2" fillId="5" borderId="15" xfId="2" applyFont="1" applyFill="1" applyBorder="1" applyAlignment="1">
      <alignment horizontal="right" vertical="center" wrapText="1"/>
    </xf>
    <xf numFmtId="0" fontId="6" fillId="5" borderId="15" xfId="2" applyFont="1" applyFill="1" applyBorder="1" applyAlignment="1">
      <alignment horizontal="left" vertical="center" wrapText="1"/>
    </xf>
    <xf numFmtId="0" fontId="6" fillId="5" borderId="3" xfId="2" applyFont="1" applyFill="1" applyBorder="1" applyAlignment="1">
      <alignment horizontal="center" vertical="center" wrapText="1"/>
    </xf>
    <xf numFmtId="0" fontId="6" fillId="5" borderId="4" xfId="2" applyFont="1" applyFill="1" applyBorder="1" applyAlignment="1">
      <alignment horizontal="center" vertical="center" wrapText="1"/>
    </xf>
    <xf numFmtId="0" fontId="6" fillId="5" borderId="5" xfId="2" applyFont="1" applyFill="1" applyBorder="1" applyAlignment="1">
      <alignment horizontal="center" vertical="center" wrapText="1"/>
    </xf>
    <xf numFmtId="4" fontId="5" fillId="5" borderId="7" xfId="2" applyNumberFormat="1" applyFont="1" applyFill="1" applyBorder="1" applyAlignment="1">
      <alignment horizontal="right" vertical="center" wrapText="1"/>
    </xf>
    <xf numFmtId="4" fontId="5" fillId="5" borderId="3" xfId="2" applyNumberFormat="1" applyFont="1" applyFill="1" applyBorder="1" applyAlignment="1">
      <alignment horizontal="right" vertical="center" wrapText="1"/>
    </xf>
    <xf numFmtId="4" fontId="5" fillId="5" borderId="5" xfId="2" applyNumberFormat="1" applyFont="1" applyFill="1" applyBorder="1" applyAlignment="1">
      <alignment horizontal="right" vertical="center" wrapText="1"/>
    </xf>
    <xf numFmtId="0" fontId="10" fillId="0" borderId="0" xfId="2" applyFont="1"/>
    <xf numFmtId="4" fontId="1" fillId="0" borderId="0" xfId="2" applyNumberFormat="1"/>
    <xf numFmtId="0" fontId="4" fillId="0" borderId="0" xfId="2" applyFont="1" applyAlignment="1">
      <alignment vertical="center"/>
    </xf>
    <xf numFmtId="0" fontId="4" fillId="0" borderId="0" xfId="2" applyFont="1"/>
    <xf numFmtId="0" fontId="5" fillId="0" borderId="2" xfId="2" applyFont="1" applyBorder="1" applyAlignment="1">
      <alignment vertical="center"/>
    </xf>
    <xf numFmtId="0" fontId="5" fillId="0" borderId="2" xfId="2" applyFont="1" applyBorder="1" applyAlignment="1">
      <alignment vertical="center" wrapText="1"/>
    </xf>
    <xf numFmtId="0" fontId="5" fillId="0" borderId="2" xfId="2" applyFont="1" applyBorder="1" applyAlignment="1">
      <alignment horizontal="left" vertical="center" wrapText="1"/>
    </xf>
    <xf numFmtId="0" fontId="9" fillId="0" borderId="2" xfId="2" applyFont="1" applyBorder="1" applyAlignment="1">
      <alignment vertical="center"/>
    </xf>
    <xf numFmtId="0" fontId="9" fillId="0" borderId="27" xfId="2" applyFont="1" applyBorder="1" applyAlignment="1">
      <alignment vertical="center"/>
    </xf>
    <xf numFmtId="0" fontId="4" fillId="0" borderId="27" xfId="2" applyFont="1" applyBorder="1" applyAlignment="1">
      <alignment horizontal="left" vertical="center" wrapText="1"/>
    </xf>
    <xf numFmtId="1" fontId="9" fillId="0" borderId="2" xfId="2" applyNumberFormat="1" applyFont="1" applyBorder="1" applyAlignment="1">
      <alignment horizontal="center" vertical="center" wrapText="1"/>
    </xf>
    <xf numFmtId="1" fontId="4" fillId="0" borderId="2" xfId="2" applyNumberFormat="1" applyFont="1" applyBorder="1" applyAlignment="1">
      <alignment horizontal="center" vertical="center"/>
    </xf>
    <xf numFmtId="1" fontId="7" fillId="0" borderId="2" xfId="2" applyNumberFormat="1" applyFont="1" applyBorder="1" applyAlignment="1">
      <alignment horizontal="center" vertical="center"/>
    </xf>
    <xf numFmtId="0" fontId="9" fillId="0" borderId="0" xfId="2" applyFont="1" applyAlignment="1">
      <alignment horizontal="center"/>
    </xf>
    <xf numFmtId="0" fontId="4" fillId="2" borderId="20" xfId="5" applyFont="1" applyFill="1" applyBorder="1" applyAlignment="1">
      <alignment vertical="center" wrapText="1"/>
    </xf>
    <xf numFmtId="0" fontId="7" fillId="0" borderId="20" xfId="2" applyFont="1" applyBorder="1" applyAlignment="1">
      <alignment vertical="center" wrapText="1"/>
    </xf>
    <xf numFmtId="0" fontId="11" fillId="0" borderId="0" xfId="2" applyFont="1"/>
    <xf numFmtId="0" fontId="7" fillId="2" borderId="2" xfId="5" applyFont="1" applyFill="1" applyBorder="1" applyAlignment="1">
      <alignment vertical="center" wrapText="1"/>
    </xf>
    <xf numFmtId="0" fontId="7" fillId="0" borderId="2" xfId="7" applyFont="1" applyBorder="1" applyAlignment="1">
      <alignment vertical="center" wrapText="1"/>
    </xf>
    <xf numFmtId="4" fontId="7" fillId="0" borderId="2" xfId="7" applyNumberFormat="1" applyFont="1" applyBorder="1" applyAlignment="1">
      <alignment horizontal="right" vertical="center"/>
    </xf>
    <xf numFmtId="0" fontId="4" fillId="0" borderId="2" xfId="5" applyFont="1" applyBorder="1" applyAlignment="1">
      <alignment horizontal="left" vertical="center" wrapText="1"/>
    </xf>
    <xf numFmtId="0" fontId="21" fillId="0" borderId="2" xfId="0" applyFont="1" applyBorder="1" applyAlignment="1">
      <alignment horizontal="right" vertical="center" wrapText="1"/>
    </xf>
    <xf numFmtId="0" fontId="21" fillId="0" borderId="2" xfId="12" applyFont="1" applyBorder="1" applyAlignment="1">
      <alignment horizontal="left" vertical="center" wrapText="1"/>
    </xf>
    <xf numFmtId="0" fontId="7" fillId="0" borderId="2" xfId="5" applyFont="1" applyBorder="1"/>
    <xf numFmtId="0" fontId="4" fillId="8" borderId="2" xfId="2" applyFont="1" applyFill="1" applyBorder="1" applyAlignment="1">
      <alignment horizontal="center" vertical="center"/>
    </xf>
    <xf numFmtId="0" fontId="6" fillId="8" borderId="2" xfId="5" applyFont="1" applyFill="1" applyBorder="1" applyAlignment="1">
      <alignment vertical="center" wrapText="1"/>
    </xf>
    <xf numFmtId="0" fontId="2" fillId="8" borderId="2" xfId="5" applyFont="1" applyFill="1" applyBorder="1" applyAlignment="1">
      <alignment vertical="center"/>
    </xf>
    <xf numFmtId="49" fontId="11" fillId="8" borderId="2" xfId="5" applyNumberFormat="1" applyFont="1" applyFill="1" applyBorder="1" applyAlignment="1">
      <alignment vertical="center"/>
    </xf>
    <xf numFmtId="4" fontId="6" fillId="8" borderId="2" xfId="5" applyNumberFormat="1" applyFont="1" applyFill="1" applyBorder="1" applyAlignment="1">
      <alignment horizontal="right" vertical="center"/>
    </xf>
    <xf numFmtId="0" fontId="4" fillId="8" borderId="2" xfId="2" applyFont="1" applyFill="1" applyBorder="1" applyAlignment="1">
      <alignment horizontal="right" vertical="center" wrapText="1"/>
    </xf>
    <xf numFmtId="0" fontId="4" fillId="0" borderId="24" xfId="2" applyFont="1" applyBorder="1" applyAlignment="1">
      <alignment horizontal="center" vertical="center"/>
    </xf>
    <xf numFmtId="0" fontId="6" fillId="0" borderId="24" xfId="5" applyFont="1" applyBorder="1" applyAlignment="1">
      <alignment vertical="center" wrapText="1"/>
    </xf>
    <xf numFmtId="0" fontId="2" fillId="0" borderId="24" xfId="5" applyFont="1" applyBorder="1" applyAlignment="1">
      <alignment vertical="center"/>
    </xf>
    <xf numFmtId="49" fontId="11" fillId="0" borderId="24" xfId="5" applyNumberFormat="1" applyFont="1" applyBorder="1" applyAlignment="1">
      <alignment vertical="center"/>
    </xf>
    <xf numFmtId="4" fontId="6" fillId="0" borderId="24" xfId="5" applyNumberFormat="1" applyFont="1" applyBorder="1" applyAlignment="1">
      <alignment horizontal="right" vertical="center"/>
    </xf>
    <xf numFmtId="0" fontId="4" fillId="0" borderId="24" xfId="2" applyFont="1" applyBorder="1" applyAlignment="1">
      <alignment horizontal="right" vertical="center" wrapText="1"/>
    </xf>
    <xf numFmtId="3" fontId="7" fillId="2" borderId="2" xfId="2" applyNumberFormat="1" applyFont="1" applyFill="1" applyBorder="1" applyAlignment="1">
      <alignment horizontal="center" vertical="center" textRotation="90"/>
    </xf>
    <xf numFmtId="0" fontId="2" fillId="0" borderId="2" xfId="5" applyFont="1" applyBorder="1" applyAlignment="1">
      <alignment vertical="center"/>
    </xf>
    <xf numFmtId="1" fontId="4" fillId="0" borderId="2" xfId="0" applyNumberFormat="1" applyFont="1" applyBorder="1" applyAlignment="1">
      <alignment horizontal="right" vertical="center"/>
    </xf>
    <xf numFmtId="4" fontId="4" fillId="0" borderId="0" xfId="2" applyNumberFormat="1" applyFont="1"/>
    <xf numFmtId="0" fontId="4" fillId="0" borderId="2" xfId="0" applyFont="1" applyBorder="1" applyAlignment="1">
      <alignment horizontal="right" vertical="center"/>
    </xf>
    <xf numFmtId="0" fontId="22" fillId="8" borderId="2" xfId="2" applyFont="1" applyFill="1" applyBorder="1" applyAlignment="1">
      <alignment vertical="center"/>
    </xf>
    <xf numFmtId="0" fontId="5" fillId="8" borderId="2" xfId="2" applyFont="1" applyFill="1" applyBorder="1" applyAlignment="1">
      <alignment vertical="center"/>
    </xf>
    <xf numFmtId="4" fontId="6" fillId="12" borderId="2" xfId="5" applyNumberFormat="1" applyFont="1" applyFill="1" applyBorder="1" applyAlignment="1">
      <alignment horizontal="right" vertical="center"/>
    </xf>
    <xf numFmtId="4" fontId="5" fillId="8" borderId="2" xfId="2" applyNumberFormat="1" applyFont="1" applyFill="1" applyBorder="1" applyAlignment="1">
      <alignment horizontal="right" vertical="center"/>
    </xf>
    <xf numFmtId="0" fontId="7" fillId="8" borderId="2" xfId="2" applyFont="1" applyFill="1" applyBorder="1" applyAlignment="1">
      <alignment vertical="center"/>
    </xf>
    <xf numFmtId="0" fontId="22" fillId="0" borderId="24" xfId="2" applyFont="1" applyBorder="1" applyAlignment="1">
      <alignment vertical="center"/>
    </xf>
    <xf numFmtId="0" fontId="5" fillId="0" borderId="24" xfId="2" applyFont="1" applyBorder="1" applyAlignment="1">
      <alignment vertical="center"/>
    </xf>
    <xf numFmtId="4" fontId="4" fillId="0" borderId="0" xfId="2" applyNumberFormat="1" applyFont="1" applyAlignment="1">
      <alignment horizontal="right" vertical="center" wrapText="1"/>
    </xf>
    <xf numFmtId="4" fontId="7" fillId="0" borderId="24" xfId="2" applyNumberFormat="1" applyFont="1" applyBorder="1" applyAlignment="1">
      <alignment vertical="center"/>
    </xf>
    <xf numFmtId="0" fontId="7" fillId="0" borderId="24" xfId="2" applyFont="1" applyBorder="1" applyAlignment="1">
      <alignment vertical="center"/>
    </xf>
    <xf numFmtId="0" fontId="4" fillId="12" borderId="2" xfId="2" applyFont="1" applyFill="1" applyBorder="1" applyAlignment="1">
      <alignment horizontal="center" vertical="center"/>
    </xf>
    <xf numFmtId="0" fontId="6" fillId="12" borderId="2" xfId="5" applyFont="1" applyFill="1" applyBorder="1" applyAlignment="1">
      <alignment vertical="center" wrapText="1"/>
    </xf>
    <xf numFmtId="0" fontId="2" fillId="13" borderId="2" xfId="5" applyFont="1" applyFill="1" applyBorder="1" applyAlignment="1">
      <alignment vertical="center"/>
    </xf>
    <xf numFmtId="49" fontId="11" fillId="13" borderId="2" xfId="5" applyNumberFormat="1" applyFont="1" applyFill="1" applyBorder="1" applyAlignment="1">
      <alignment vertical="center"/>
    </xf>
    <xf numFmtId="0" fontId="4" fillId="12" borderId="2" xfId="2" applyFont="1" applyFill="1" applyBorder="1" applyAlignment="1">
      <alignment horizontal="right" vertical="center" wrapText="1"/>
    </xf>
    <xf numFmtId="0" fontId="4" fillId="0" borderId="27" xfId="2" applyFont="1" applyBorder="1" applyAlignment="1">
      <alignment horizontal="center" vertical="center"/>
    </xf>
    <xf numFmtId="0" fontId="6" fillId="0" borderId="27" xfId="5" applyFont="1" applyBorder="1" applyAlignment="1">
      <alignment vertical="center" wrapText="1"/>
    </xf>
    <xf numFmtId="0" fontId="2" fillId="0" borderId="27" xfId="5" applyFont="1" applyBorder="1" applyAlignment="1">
      <alignment vertical="center"/>
    </xf>
    <xf numFmtId="49" fontId="11" fillId="0" borderId="27" xfId="5" applyNumberFormat="1" applyFont="1" applyBorder="1" applyAlignment="1">
      <alignment vertical="center"/>
    </xf>
    <xf numFmtId="4" fontId="6" fillId="0" borderId="27" xfId="5" applyNumberFormat="1" applyFont="1" applyBorder="1" applyAlignment="1">
      <alignment horizontal="right" vertical="center"/>
    </xf>
    <xf numFmtId="0" fontId="4" fillId="0" borderId="27" xfId="2" applyFont="1" applyBorder="1" applyAlignment="1">
      <alignment horizontal="right" vertical="center" wrapText="1"/>
    </xf>
    <xf numFmtId="0" fontId="4" fillId="0" borderId="2" xfId="2" applyFont="1" applyBorder="1" applyAlignment="1">
      <alignment vertical="center" wrapText="1"/>
    </xf>
    <xf numFmtId="4" fontId="4" fillId="0" borderId="2" xfId="0" applyNumberFormat="1" applyFont="1" applyBorder="1" applyAlignment="1">
      <alignment horizontal="right" vertical="center" wrapText="1"/>
    </xf>
    <xf numFmtId="0" fontId="2" fillId="12" borderId="2" xfId="5" applyFont="1" applyFill="1" applyBorder="1" applyAlignment="1">
      <alignment vertical="center"/>
    </xf>
    <xf numFmtId="49" fontId="11" fillId="12" borderId="2" xfId="5" applyNumberFormat="1" applyFont="1" applyFill="1" applyBorder="1" applyAlignment="1">
      <alignment vertical="center"/>
    </xf>
    <xf numFmtId="0" fontId="4" fillId="0" borderId="24" xfId="2" applyFont="1" applyBorder="1"/>
    <xf numFmtId="0" fontId="4" fillId="0" borderId="2" xfId="3" applyFont="1" applyBorder="1" applyAlignment="1">
      <alignment vertical="center" wrapText="1"/>
    </xf>
    <xf numFmtId="0" fontId="4" fillId="0" borderId="2" xfId="3" applyFont="1" applyBorder="1" applyAlignment="1">
      <alignment horizontal="left" vertical="center" wrapText="1"/>
    </xf>
    <xf numFmtId="1" fontId="4" fillId="0" borderId="2" xfId="3" applyNumberFormat="1" applyFont="1" applyBorder="1" applyAlignment="1">
      <alignment horizontal="center" vertical="center"/>
    </xf>
    <xf numFmtId="0" fontId="4" fillId="0" borderId="2" xfId="3" applyFont="1" applyBorder="1" applyAlignment="1">
      <alignment horizontal="center" vertical="center" wrapText="1"/>
    </xf>
    <xf numFmtId="0" fontId="7" fillId="2" borderId="2" xfId="14" applyFont="1" applyFill="1" applyBorder="1" applyAlignment="1">
      <alignment vertical="center" wrapText="1"/>
    </xf>
    <xf numFmtId="0" fontId="23" fillId="2" borderId="2" xfId="14" applyFont="1" applyFill="1" applyBorder="1" applyAlignment="1">
      <alignment vertical="center"/>
    </xf>
    <xf numFmtId="49" fontId="23" fillId="2" borderId="2" xfId="14" applyNumberFormat="1" applyFont="1" applyFill="1" applyBorder="1" applyAlignment="1">
      <alignment vertical="center"/>
    </xf>
    <xf numFmtId="4" fontId="4" fillId="0" borderId="2" xfId="2" applyNumberFormat="1" applyFont="1" applyBorder="1" applyAlignment="1">
      <alignment horizontal="right" vertical="center"/>
    </xf>
    <xf numFmtId="0" fontId="7" fillId="0" borderId="2" xfId="3" applyFont="1" applyBorder="1" applyAlignment="1">
      <alignment horizontal="center" vertical="center"/>
    </xf>
    <xf numFmtId="0" fontId="4" fillId="14" borderId="2" xfId="3" applyFont="1" applyFill="1" applyBorder="1" applyAlignment="1">
      <alignment horizontal="center" vertical="center"/>
    </xf>
    <xf numFmtId="0" fontId="6" fillId="14" borderId="2" xfId="14" applyFont="1" applyFill="1" applyBorder="1" applyAlignment="1">
      <alignment vertical="center" wrapText="1"/>
    </xf>
    <xf numFmtId="0" fontId="2" fillId="14" borderId="2" xfId="14" applyFont="1" applyFill="1" applyBorder="1" applyAlignment="1">
      <alignment vertical="center"/>
    </xf>
    <xf numFmtId="49" fontId="11" fillId="14" borderId="2" xfId="14" applyNumberFormat="1" applyFont="1" applyFill="1" applyBorder="1" applyAlignment="1">
      <alignment vertical="center"/>
    </xf>
    <xf numFmtId="4" fontId="6" fillId="14" borderId="2" xfId="14" applyNumberFormat="1" applyFont="1" applyFill="1" applyBorder="1" applyAlignment="1">
      <alignment horizontal="right" vertical="center"/>
    </xf>
    <xf numFmtId="0" fontId="4" fillId="0" borderId="0" xfId="2" applyFont="1" applyAlignment="1">
      <alignment horizontal="center" vertical="center" wrapText="1"/>
    </xf>
    <xf numFmtId="0" fontId="7" fillId="0" borderId="0" xfId="2" applyFont="1" applyAlignment="1">
      <alignment vertical="center" wrapText="1"/>
    </xf>
    <xf numFmtId="0" fontId="9" fillId="0" borderId="0" xfId="2" applyFont="1" applyAlignment="1">
      <alignment horizontal="center" vertical="center"/>
    </xf>
    <xf numFmtId="0" fontId="9" fillId="0" borderId="0" xfId="2" applyFont="1" applyAlignment="1">
      <alignment horizontal="center" vertical="center" wrapText="1"/>
    </xf>
    <xf numFmtId="0" fontId="9" fillId="12" borderId="27" xfId="2" applyFont="1" applyFill="1" applyBorder="1"/>
    <xf numFmtId="0" fontId="9" fillId="12" borderId="27" xfId="2" applyFont="1" applyFill="1" applyBorder="1" applyAlignment="1">
      <alignment vertical="center"/>
    </xf>
    <xf numFmtId="0" fontId="4" fillId="12" borderId="27" xfId="2" applyFont="1" applyFill="1" applyBorder="1"/>
    <xf numFmtId="4" fontId="9" fillId="12" borderId="2" xfId="2" applyNumberFormat="1" applyFont="1" applyFill="1" applyBorder="1" applyAlignment="1">
      <alignment horizontal="right" vertical="center"/>
    </xf>
    <xf numFmtId="4" fontId="9" fillId="12" borderId="2" xfId="2" applyNumberFormat="1" applyFont="1" applyFill="1" applyBorder="1"/>
    <xf numFmtId="0" fontId="4" fillId="12" borderId="2" xfId="2" applyFont="1" applyFill="1" applyBorder="1"/>
    <xf numFmtId="0" fontId="8" fillId="6" borderId="2" xfId="0" applyFont="1" applyFill="1" applyBorder="1" applyAlignment="1">
      <alignment horizontal="center" vertical="center"/>
    </xf>
    <xf numFmtId="0" fontId="1" fillId="0" borderId="2" xfId="1" applyBorder="1"/>
    <xf numFmtId="0" fontId="4" fillId="0" borderId="2" xfId="4" applyFont="1" applyBorder="1" applyAlignment="1">
      <alignment vertical="center" wrapText="1"/>
    </xf>
    <xf numFmtId="0" fontId="24" fillId="0" borderId="2" xfId="0" applyFont="1" applyBorder="1" applyAlignment="1">
      <alignment horizontal="right" vertical="center" wrapText="1"/>
    </xf>
    <xf numFmtId="0" fontId="24" fillId="0" borderId="2" xfId="0" applyFont="1" applyBorder="1" applyAlignment="1">
      <alignment horizontal="left" vertical="center" wrapText="1"/>
    </xf>
    <xf numFmtId="0" fontId="15" fillId="0" borderId="2" xfId="0" applyFont="1" applyBorder="1" applyAlignment="1">
      <alignment horizontal="left" vertical="center" wrapText="1"/>
    </xf>
    <xf numFmtId="0" fontId="9" fillId="0" borderId="2" xfId="2" applyFont="1" applyBorder="1" applyAlignment="1">
      <alignment horizontal="center" vertical="center" wrapText="1"/>
    </xf>
    <xf numFmtId="0" fontId="9" fillId="0" borderId="2" xfId="2" applyFont="1" applyBorder="1" applyAlignment="1">
      <alignment horizontal="center" vertical="center"/>
    </xf>
    <xf numFmtId="0" fontId="4" fillId="0" borderId="2" xfId="2" applyFont="1" applyBorder="1" applyAlignment="1">
      <alignment horizontal="center" vertical="center" wrapText="1"/>
    </xf>
    <xf numFmtId="0" fontId="7" fillId="0" borderId="2" xfId="2" applyFont="1" applyBorder="1" applyAlignment="1">
      <alignment horizontal="center" vertical="center" wrapText="1"/>
    </xf>
    <xf numFmtId="0" fontId="4" fillId="0" borderId="20" xfId="2" applyFont="1" applyBorder="1" applyAlignment="1">
      <alignment horizontal="center" vertical="center" wrapText="1"/>
    </xf>
    <xf numFmtId="0" fontId="4" fillId="0" borderId="2" xfId="2" applyFont="1" applyBorder="1" applyAlignment="1">
      <alignment horizontal="left" vertical="center" wrapText="1"/>
    </xf>
    <xf numFmtId="0" fontId="4" fillId="0" borderId="0" xfId="3" applyFont="1" applyAlignment="1">
      <alignment horizontal="center" vertical="center"/>
    </xf>
    <xf numFmtId="0" fontId="6" fillId="0" borderId="0" xfId="14" applyFont="1" applyAlignment="1">
      <alignment vertical="center" wrapText="1"/>
    </xf>
    <xf numFmtId="0" fontId="2" fillId="0" borderId="0" xfId="14" applyFont="1" applyAlignment="1">
      <alignment vertical="center"/>
    </xf>
    <xf numFmtId="49" fontId="11" fillId="0" borderId="0" xfId="14" applyNumberFormat="1" applyFont="1" applyAlignment="1">
      <alignment vertical="center"/>
    </xf>
    <xf numFmtId="4" fontId="6" fillId="0" borderId="0" xfId="14" applyNumberFormat="1" applyFont="1" applyAlignment="1">
      <alignment horizontal="right" vertical="center"/>
    </xf>
    <xf numFmtId="0" fontId="4" fillId="0" borderId="19" xfId="0" applyFont="1" applyBorder="1" applyAlignment="1">
      <alignment horizontal="center" vertical="center"/>
    </xf>
    <xf numFmtId="0" fontId="2" fillId="0" borderId="19" xfId="5" applyFont="1" applyBorder="1" applyAlignment="1">
      <alignment vertical="center" wrapText="1"/>
    </xf>
    <xf numFmtId="49" fontId="7" fillId="0" borderId="2" xfId="5" applyNumberFormat="1" applyFont="1" applyBorder="1" applyAlignment="1">
      <alignment vertical="center"/>
    </xf>
    <xf numFmtId="0" fontId="6" fillId="5" borderId="2" xfId="2" applyFont="1" applyFill="1" applyBorder="1" applyAlignment="1">
      <alignment vertical="center"/>
    </xf>
    <xf numFmtId="0" fontId="1" fillId="0" borderId="2" xfId="2" applyBorder="1"/>
    <xf numFmtId="0" fontId="7" fillId="0" borderId="2" xfId="0" applyFont="1" applyBorder="1" applyAlignment="1">
      <alignment horizontal="center" vertical="center"/>
    </xf>
    <xf numFmtId="0" fontId="2" fillId="0" borderId="2" xfId="2" applyFont="1" applyBorder="1" applyAlignment="1">
      <alignment horizontal="left" vertical="center" wrapText="1"/>
    </xf>
    <xf numFmtId="0" fontId="7" fillId="0" borderId="2" xfId="2" applyFont="1" applyBorder="1" applyAlignment="1">
      <alignment horizontal="center" vertical="center"/>
    </xf>
    <xf numFmtId="0" fontId="7" fillId="0" borderId="20" xfId="2" applyFont="1" applyBorder="1" applyAlignment="1">
      <alignment horizontal="center" vertical="center"/>
    </xf>
    <xf numFmtId="0" fontId="2" fillId="0" borderId="2" xfId="10" applyFont="1" applyBorder="1" applyAlignment="1">
      <alignment horizontal="left" vertical="center" wrapText="1"/>
    </xf>
    <xf numFmtId="0" fontId="2" fillId="15" borderId="2" xfId="2" applyFont="1" applyFill="1" applyBorder="1" applyAlignment="1">
      <alignment horizontal="left" vertical="center" wrapText="1"/>
    </xf>
    <xf numFmtId="0" fontId="2" fillId="6" borderId="2" xfId="2" applyFont="1" applyFill="1" applyBorder="1" applyAlignment="1">
      <alignment horizontal="left" vertical="center" wrapText="1"/>
    </xf>
    <xf numFmtId="0" fontId="26" fillId="0" borderId="0" xfId="2" applyFont="1"/>
    <xf numFmtId="0" fontId="3" fillId="0" borderId="2" xfId="2" applyFont="1" applyBorder="1" applyAlignment="1">
      <alignment horizontal="center" vertical="center"/>
    </xf>
    <xf numFmtId="0" fontId="3" fillId="0" borderId="2" xfId="0" applyFont="1" applyBorder="1" applyAlignment="1">
      <alignment horizontal="center" vertical="center" wrapText="1"/>
    </xf>
    <xf numFmtId="0" fontId="27" fillId="0" borderId="0" xfId="2" applyFont="1" applyAlignment="1">
      <alignment horizontal="center"/>
    </xf>
    <xf numFmtId="0" fontId="4" fillId="0" borderId="2" xfId="2" applyFont="1" applyBorder="1" applyAlignment="1">
      <alignment horizontal="center" vertical="center"/>
    </xf>
    <xf numFmtId="0" fontId="28" fillId="0" borderId="2" xfId="2" applyFont="1" applyBorder="1" applyAlignment="1">
      <alignment horizontal="left" vertical="center" wrapText="1"/>
    </xf>
    <xf numFmtId="4" fontId="26" fillId="0" borderId="2" xfId="2" applyNumberFormat="1" applyFont="1" applyBorder="1" applyAlignment="1">
      <alignment horizontal="right" vertical="center"/>
    </xf>
    <xf numFmtId="0" fontId="26" fillId="0" borderId="2" xfId="2" applyFont="1" applyBorder="1"/>
    <xf numFmtId="4" fontId="26" fillId="0" borderId="0" xfId="2" applyNumberFormat="1" applyFont="1"/>
    <xf numFmtId="0" fontId="27" fillId="0" borderId="2" xfId="2" applyFont="1" applyBorder="1" applyAlignment="1">
      <alignment vertical="center"/>
    </xf>
    <xf numFmtId="0" fontId="27" fillId="0" borderId="2" xfId="2" applyFont="1" applyBorder="1" applyAlignment="1">
      <alignment vertical="center" wrapText="1"/>
    </xf>
    <xf numFmtId="4" fontId="27" fillId="0" borderId="2" xfId="2" applyNumberFormat="1" applyFont="1" applyBorder="1" applyAlignment="1">
      <alignment vertical="center"/>
    </xf>
    <xf numFmtId="0" fontId="27" fillId="0" borderId="0" xfId="2" applyFont="1" applyAlignment="1">
      <alignment vertical="center"/>
    </xf>
    <xf numFmtId="4" fontId="27" fillId="0" borderId="0" xfId="2" applyNumberFormat="1" applyFont="1" applyAlignment="1">
      <alignment vertical="center"/>
    </xf>
    <xf numFmtId="0" fontId="26" fillId="0" borderId="0" xfId="2" applyFont="1" applyAlignment="1">
      <alignment wrapText="1"/>
    </xf>
    <xf numFmtId="0" fontId="6" fillId="5" borderId="15" xfId="2" applyFont="1" applyFill="1" applyBorder="1" applyAlignment="1">
      <alignment horizontal="center" vertical="center" wrapText="1"/>
    </xf>
    <xf numFmtId="0" fontId="9" fillId="0" borderId="2" xfId="2" applyFont="1" applyBorder="1" applyAlignment="1">
      <alignment horizontal="center" vertical="center"/>
    </xf>
    <xf numFmtId="0" fontId="9" fillId="0" borderId="2" xfId="2" applyFont="1" applyBorder="1" applyAlignment="1">
      <alignment horizontal="center" vertical="center" wrapText="1"/>
    </xf>
    <xf numFmtId="0" fontId="7" fillId="0" borderId="2" xfId="0" applyFont="1" applyBorder="1" applyAlignment="1">
      <alignment horizontal="center" vertical="center"/>
    </xf>
    <xf numFmtId="0" fontId="7" fillId="0" borderId="2" xfId="2" applyFont="1" applyBorder="1" applyAlignment="1">
      <alignment horizontal="center" vertical="center"/>
    </xf>
    <xf numFmtId="0" fontId="4" fillId="0" borderId="2" xfId="15" applyFont="1" applyBorder="1" applyAlignment="1">
      <alignment horizontal="left" vertical="center" wrapText="1"/>
    </xf>
    <xf numFmtId="0" fontId="6" fillId="0" borderId="2" xfId="0" applyFont="1" applyBorder="1" applyAlignment="1">
      <alignment horizontal="center" vertical="center" wrapText="1"/>
    </xf>
    <xf numFmtId="0" fontId="2" fillId="0" borderId="2" xfId="0" applyFont="1" applyBorder="1" applyAlignment="1">
      <alignment horizontal="left" vertical="center" wrapText="1"/>
    </xf>
    <xf numFmtId="0" fontId="2" fillId="2" borderId="2" xfId="0" applyFont="1" applyFill="1" applyBorder="1" applyAlignment="1">
      <alignment horizontal="left" vertical="center" wrapText="1"/>
    </xf>
    <xf numFmtId="0" fontId="4" fillId="0" borderId="2" xfId="2" applyFont="1" applyFill="1" applyBorder="1" applyAlignment="1">
      <alignment horizontal="left" vertical="center" wrapText="1"/>
    </xf>
    <xf numFmtId="3" fontId="7" fillId="0" borderId="2" xfId="2" applyNumberFormat="1" applyFont="1" applyFill="1" applyBorder="1" applyAlignment="1">
      <alignment horizontal="center" vertical="center"/>
    </xf>
    <xf numFmtId="0" fontId="9" fillId="0" borderId="2" xfId="2" applyFont="1" applyBorder="1" applyAlignment="1">
      <alignment horizontal="center" vertical="center" wrapText="1"/>
    </xf>
    <xf numFmtId="0" fontId="9" fillId="0" borderId="2" xfId="2" applyFont="1" applyBorder="1" applyAlignment="1">
      <alignment horizontal="center" vertical="center"/>
    </xf>
    <xf numFmtId="0" fontId="9" fillId="0" borderId="2" xfId="3" applyFont="1" applyBorder="1" applyAlignment="1">
      <alignment horizontal="center" vertical="center"/>
    </xf>
    <xf numFmtId="1" fontId="2" fillId="2" borderId="2" xfId="0" applyNumberFormat="1" applyFont="1" applyFill="1" applyBorder="1" applyAlignment="1">
      <alignment horizontal="center" vertical="center" textRotation="90" wrapText="1"/>
    </xf>
    <xf numFmtId="1" fontId="2" fillId="0" borderId="2" xfId="0" applyNumberFormat="1" applyFont="1" applyBorder="1" applyAlignment="1">
      <alignment horizontal="center" vertical="center" textRotation="90" wrapText="1"/>
    </xf>
    <xf numFmtId="0" fontId="4" fillId="0" borderId="2" xfId="1" applyFont="1" applyBorder="1" applyAlignment="1">
      <alignment horizontal="left" vertical="center" wrapText="1"/>
    </xf>
    <xf numFmtId="0" fontId="3" fillId="0" borderId="2" xfId="0" applyFont="1" applyBorder="1" applyAlignment="1">
      <alignment horizontal="center" vertical="center"/>
    </xf>
    <xf numFmtId="0" fontId="7" fillId="0" borderId="2" xfId="2" applyFont="1" applyBorder="1" applyAlignment="1">
      <alignment horizontal="center" vertical="center"/>
    </xf>
    <xf numFmtId="0" fontId="7" fillId="0" borderId="2" xfId="0" applyFont="1" applyBorder="1" applyAlignment="1">
      <alignment horizontal="center" vertical="center"/>
    </xf>
    <xf numFmtId="0" fontId="4" fillId="0" borderId="20" xfId="0" applyFont="1" applyBorder="1" applyAlignment="1">
      <alignment horizontal="center" vertical="center"/>
    </xf>
    <xf numFmtId="0" fontId="7" fillId="0" borderId="2" xfId="0" applyFont="1" applyFill="1" applyBorder="1" applyAlignment="1">
      <alignment horizontal="center" vertical="center"/>
    </xf>
    <xf numFmtId="0" fontId="2" fillId="0" borderId="24" xfId="5" applyFont="1" applyFill="1" applyBorder="1" applyAlignment="1">
      <alignment vertical="center"/>
    </xf>
    <xf numFmtId="0" fontId="6" fillId="0" borderId="24" xfId="5" applyFont="1" applyFill="1" applyBorder="1" applyAlignment="1">
      <alignment vertical="center"/>
    </xf>
    <xf numFmtId="4" fontId="6" fillId="0" borderId="24" xfId="5" applyNumberFormat="1" applyFont="1" applyFill="1" applyBorder="1" applyAlignment="1">
      <alignment vertical="center"/>
    </xf>
    <xf numFmtId="0" fontId="1" fillId="0" borderId="0" xfId="1" applyFill="1" applyBorder="1"/>
    <xf numFmtId="0" fontId="2" fillId="0" borderId="25" xfId="5" applyFont="1" applyFill="1" applyBorder="1" applyAlignment="1">
      <alignment vertical="center"/>
    </xf>
    <xf numFmtId="0" fontId="6" fillId="0" borderId="25" xfId="5" applyFont="1" applyFill="1" applyBorder="1" applyAlignment="1">
      <alignment vertical="center"/>
    </xf>
    <xf numFmtId="4" fontId="6" fillId="0" borderId="25" xfId="5" applyNumberFormat="1" applyFont="1" applyFill="1" applyBorder="1" applyAlignment="1">
      <alignment vertical="center"/>
    </xf>
    <xf numFmtId="0" fontId="4" fillId="0" borderId="2" xfId="15" applyFont="1" applyBorder="1" applyAlignment="1">
      <alignment horizontal="left" vertical="center" wrapText="1"/>
    </xf>
    <xf numFmtId="0" fontId="4" fillId="0" borderId="2" xfId="0" applyFont="1" applyBorder="1" applyAlignment="1">
      <alignment horizontal="left" vertical="center" wrapText="1"/>
    </xf>
    <xf numFmtId="0" fontId="7" fillId="0" borderId="2" xfId="2" applyFont="1" applyBorder="1" applyAlignment="1">
      <alignment horizontal="center" vertical="center"/>
    </xf>
    <xf numFmtId="0" fontId="7" fillId="0" borderId="2" xfId="0" applyFont="1" applyBorder="1" applyAlignment="1">
      <alignment horizontal="center" vertical="center"/>
    </xf>
    <xf numFmtId="0" fontId="4" fillId="0" borderId="2" xfId="14" applyFont="1" applyBorder="1" applyAlignment="1">
      <alignment horizontal="left" vertical="center" wrapText="1"/>
    </xf>
    <xf numFmtId="166" fontId="7" fillId="0" borderId="2" xfId="0" applyNumberFormat="1" applyFont="1" applyBorder="1" applyAlignment="1">
      <alignment horizontal="right" vertical="center"/>
    </xf>
    <xf numFmtId="4" fontId="7" fillId="0" borderId="2" xfId="0" applyNumberFormat="1" applyFont="1" applyBorder="1" applyAlignment="1">
      <alignment horizontal="left" vertical="center" wrapText="1"/>
    </xf>
    <xf numFmtId="0" fontId="29" fillId="0" borderId="2" xfId="14" applyFont="1" applyBorder="1" applyAlignment="1">
      <alignment horizontal="left" vertical="center" wrapText="1"/>
    </xf>
    <xf numFmtId="4" fontId="4" fillId="0" borderId="2" xfId="14" applyNumberFormat="1" applyFont="1" applyBorder="1" applyAlignment="1">
      <alignment vertical="center" wrapText="1"/>
    </xf>
    <xf numFmtId="4" fontId="29" fillId="0" borderId="2" xfId="14" applyNumberFormat="1" applyFont="1" applyBorder="1" applyAlignment="1">
      <alignment vertical="center"/>
    </xf>
    <xf numFmtId="0" fontId="4" fillId="0" borderId="2" xfId="14" applyFont="1" applyBorder="1" applyAlignment="1">
      <alignment horizontal="left" vertical="center"/>
    </xf>
    <xf numFmtId="0" fontId="7" fillId="0" borderId="2" xfId="0" applyFont="1" applyBorder="1" applyAlignment="1">
      <alignment horizontal="center" vertical="center"/>
    </xf>
    <xf numFmtId="0" fontId="2" fillId="0" borderId="2" xfId="1" applyFont="1" applyBorder="1" applyAlignment="1">
      <alignment horizontal="left" vertical="center" wrapText="1"/>
    </xf>
    <xf numFmtId="0" fontId="7" fillId="0" borderId="2" xfId="0" applyFont="1" applyFill="1" applyBorder="1" applyAlignment="1">
      <alignment vertical="center" wrapText="1"/>
    </xf>
    <xf numFmtId="0" fontId="7" fillId="0" borderId="2" xfId="18" applyFont="1" applyBorder="1" applyAlignment="1">
      <alignment vertical="center" wrapText="1"/>
    </xf>
    <xf numFmtId="0" fontId="7" fillId="0" borderId="6" xfId="2" applyFont="1" applyBorder="1" applyAlignment="1">
      <alignment horizontal="left" vertical="center" wrapText="1"/>
    </xf>
    <xf numFmtId="0" fontId="7" fillId="0" borderId="20" xfId="2" applyFont="1" applyBorder="1" applyAlignment="1">
      <alignment horizontal="left" vertical="center" wrapText="1"/>
    </xf>
    <xf numFmtId="0" fontId="4" fillId="0" borderId="2" xfId="3" applyFont="1" applyBorder="1" applyAlignment="1">
      <alignment horizontal="left" vertical="center" wrapText="1" shrinkToFit="1"/>
    </xf>
    <xf numFmtId="0" fontId="7" fillId="0" borderId="2" xfId="3" applyFont="1" applyBorder="1" applyAlignment="1">
      <alignment horizontal="center" vertical="center" wrapText="1"/>
    </xf>
    <xf numFmtId="0" fontId="9" fillId="0" borderId="2" xfId="2" applyFont="1" applyBorder="1" applyAlignment="1">
      <alignment horizontal="center" vertical="center" wrapText="1"/>
    </xf>
    <xf numFmtId="0" fontId="4" fillId="0" borderId="2" xfId="2" applyFont="1" applyBorder="1" applyAlignment="1">
      <alignment horizontal="left" vertical="center" wrapText="1" shrinkToFit="1"/>
    </xf>
    <xf numFmtId="0" fontId="7" fillId="0" borderId="2" xfId="2" applyFont="1" applyBorder="1" applyAlignment="1">
      <alignment horizontal="left" vertical="center" wrapText="1"/>
    </xf>
    <xf numFmtId="2" fontId="9" fillId="0" borderId="2" xfId="2" applyNumberFormat="1" applyFont="1" applyBorder="1" applyAlignment="1">
      <alignment horizontal="center" vertical="center" wrapText="1"/>
    </xf>
    <xf numFmtId="0" fontId="9" fillId="0" borderId="2" xfId="2" applyFont="1" applyBorder="1" applyAlignment="1">
      <alignment horizontal="center" vertical="center"/>
    </xf>
    <xf numFmtId="0" fontId="7" fillId="0" borderId="2" xfId="2" applyFont="1" applyBorder="1" applyAlignment="1">
      <alignment horizontal="center" vertical="center"/>
    </xf>
    <xf numFmtId="4" fontId="9" fillId="0" borderId="2" xfId="0" applyNumberFormat="1" applyFont="1" applyBorder="1" applyAlignment="1">
      <alignment horizontal="center" vertical="center" wrapText="1"/>
    </xf>
    <xf numFmtId="0" fontId="4" fillId="0" borderId="2" xfId="15" applyFont="1" applyBorder="1" applyAlignment="1">
      <alignment horizontal="left" vertical="center" wrapText="1"/>
    </xf>
    <xf numFmtId="0" fontId="5" fillId="0" borderId="6" xfId="2" applyFont="1" applyBorder="1" applyAlignment="1">
      <alignment horizontal="center" vertical="center"/>
    </xf>
    <xf numFmtId="0" fontId="5" fillId="0" borderId="20" xfId="2" applyFont="1" applyBorder="1" applyAlignment="1">
      <alignment horizontal="center" vertical="center"/>
    </xf>
    <xf numFmtId="0" fontId="8" fillId="0" borderId="2" xfId="2" applyFont="1" applyBorder="1" applyAlignment="1">
      <alignment horizontal="center" vertical="center" wrapText="1"/>
    </xf>
    <xf numFmtId="0" fontId="4" fillId="12" borderId="27" xfId="2" applyFont="1" applyFill="1" applyBorder="1" applyAlignment="1">
      <alignment horizontal="center"/>
    </xf>
    <xf numFmtId="0" fontId="4" fillId="12" borderId="21" xfId="2" applyFont="1" applyFill="1" applyBorder="1" applyAlignment="1">
      <alignment horizontal="center"/>
    </xf>
    <xf numFmtId="0" fontId="4" fillId="0" borderId="6" xfId="0" applyFont="1" applyBorder="1" applyAlignment="1">
      <alignment horizontal="left" vertical="center" wrapText="1"/>
    </xf>
    <xf numFmtId="0" fontId="4" fillId="0" borderId="20" xfId="0" applyFont="1" applyBorder="1" applyAlignment="1">
      <alignment horizontal="left" vertical="center" wrapText="1"/>
    </xf>
    <xf numFmtId="0" fontId="7" fillId="0" borderId="6" xfId="2" applyFont="1" applyBorder="1" applyAlignment="1">
      <alignment horizontal="center" vertical="center"/>
    </xf>
    <xf numFmtId="0" fontId="7" fillId="0" borderId="20" xfId="2" applyFont="1" applyBorder="1" applyAlignment="1">
      <alignment horizontal="center" vertical="center"/>
    </xf>
    <xf numFmtId="0" fontId="4" fillId="0" borderId="6" xfId="2" applyFont="1" applyBorder="1" applyAlignment="1">
      <alignment horizontal="center" vertical="center" wrapText="1"/>
    </xf>
    <xf numFmtId="0" fontId="4" fillId="0" borderId="20" xfId="2" applyFont="1" applyBorder="1" applyAlignment="1">
      <alignment horizontal="center" vertical="center" wrapText="1"/>
    </xf>
    <xf numFmtId="0" fontId="4" fillId="0" borderId="2" xfId="3" applyFont="1" applyBorder="1" applyAlignment="1">
      <alignment horizontal="center" vertical="center" wrapText="1"/>
    </xf>
    <xf numFmtId="0" fontId="7" fillId="0" borderId="2" xfId="2" applyFont="1" applyBorder="1" applyAlignment="1">
      <alignment horizontal="center" vertical="center" wrapText="1"/>
    </xf>
    <xf numFmtId="0" fontId="5" fillId="0" borderId="2" xfId="3" applyFont="1" applyBorder="1" applyAlignment="1">
      <alignment horizontal="center" vertical="center"/>
    </xf>
    <xf numFmtId="0" fontId="9" fillId="0" borderId="2" xfId="3" applyFont="1" applyBorder="1" applyAlignment="1">
      <alignment horizontal="center" vertical="center"/>
    </xf>
    <xf numFmtId="0" fontId="4" fillId="0" borderId="2" xfId="2" applyFont="1" applyBorder="1" applyAlignment="1">
      <alignment horizontal="center" vertical="center" wrapText="1"/>
    </xf>
    <xf numFmtId="0" fontId="5" fillId="0" borderId="2" xfId="2" applyFont="1" applyBorder="1" applyAlignment="1">
      <alignment horizontal="center" vertical="center"/>
    </xf>
    <xf numFmtId="0" fontId="4" fillId="0" borderId="2" xfId="2" applyFont="1" applyBorder="1" applyAlignment="1">
      <alignment horizontal="left" vertical="center" wrapText="1"/>
    </xf>
    <xf numFmtId="0" fontId="9" fillId="0" borderId="2" xfId="2" applyFont="1" applyBorder="1" applyAlignment="1">
      <alignment horizontal="left" vertical="center" wrapText="1"/>
    </xf>
    <xf numFmtId="0" fontId="7" fillId="0" borderId="2" xfId="5" applyFont="1" applyBorder="1" applyAlignment="1">
      <alignment horizontal="left" vertical="center" wrapText="1"/>
    </xf>
    <xf numFmtId="0" fontId="4" fillId="0" borderId="2" xfId="2" applyFont="1" applyBorder="1" applyAlignment="1">
      <alignment horizontal="left" vertical="center"/>
    </xf>
    <xf numFmtId="0" fontId="3" fillId="0" borderId="2" xfId="1" applyFont="1" applyBorder="1" applyAlignment="1">
      <alignment horizontal="center" vertical="center" wrapText="1"/>
    </xf>
    <xf numFmtId="0" fontId="3" fillId="0" borderId="2" xfId="1" applyFont="1" applyBorder="1" applyAlignment="1">
      <alignment horizontal="center" vertical="center"/>
    </xf>
    <xf numFmtId="0" fontId="9" fillId="0" borderId="2" xfId="2" applyFont="1" applyBorder="1" applyAlignment="1">
      <alignment horizontal="left" vertical="center"/>
    </xf>
    <xf numFmtId="0" fontId="7" fillId="0" borderId="2" xfId="2" applyFont="1" applyBorder="1" applyAlignment="1">
      <alignment horizontal="left" vertical="center"/>
    </xf>
    <xf numFmtId="0" fontId="7" fillId="0" borderId="2" xfId="1" applyFont="1" applyBorder="1" applyAlignment="1">
      <alignment horizontal="left" vertical="center" wrapText="1"/>
    </xf>
    <xf numFmtId="0" fontId="7" fillId="0" borderId="2" xfId="1" applyFont="1" applyBorder="1" applyAlignment="1">
      <alignment horizontal="left" vertical="center"/>
    </xf>
    <xf numFmtId="0" fontId="4" fillId="0" borderId="2" xfId="2" applyFont="1" applyFill="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2" fillId="0" borderId="4" xfId="0" applyFont="1" applyBorder="1" applyAlignment="1">
      <alignment horizontal="center"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2" fontId="6" fillId="0" borderId="8" xfId="0" applyNumberFormat="1" applyFont="1" applyBorder="1" applyAlignment="1">
      <alignment horizontal="center" vertical="center" wrapText="1"/>
    </xf>
    <xf numFmtId="2" fontId="6" fillId="0" borderId="14" xfId="0" applyNumberFormat="1" applyFont="1" applyBorder="1" applyAlignment="1">
      <alignment horizontal="center" vertical="center" wrapText="1"/>
    </xf>
    <xf numFmtId="2" fontId="12" fillId="0" borderId="2" xfId="2" applyNumberFormat="1" applyFont="1" applyBorder="1" applyAlignment="1">
      <alignment horizontal="center" vertical="center" wrapText="1"/>
    </xf>
    <xf numFmtId="2" fontId="12" fillId="0" borderId="6" xfId="2" applyNumberFormat="1"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9" fillId="0" borderId="2" xfId="3" applyFont="1" applyBorder="1" applyAlignment="1">
      <alignment horizontal="center" vertical="center" wrapText="1"/>
    </xf>
    <xf numFmtId="0" fontId="9" fillId="0" borderId="6" xfId="3" applyFont="1" applyBorder="1" applyAlignment="1">
      <alignment horizontal="center" vertical="center" wrapText="1"/>
    </xf>
    <xf numFmtId="0" fontId="2" fillId="2" borderId="2" xfId="0" applyFont="1" applyFill="1" applyBorder="1" applyAlignment="1">
      <alignment horizontal="left" vertical="center" wrapText="1"/>
    </xf>
    <xf numFmtId="0" fontId="7" fillId="0" borderId="2" xfId="0" applyFont="1" applyBorder="1" applyAlignment="1">
      <alignment horizontal="left" vertical="center" wrapText="1"/>
    </xf>
    <xf numFmtId="0" fontId="2" fillId="0" borderId="2" xfId="0" applyFont="1" applyBorder="1" applyAlignment="1">
      <alignment horizontal="left"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xf>
    <xf numFmtId="0" fontId="2" fillId="2" borderId="2" xfId="0" applyFont="1" applyFill="1" applyBorder="1" applyAlignment="1">
      <alignment horizontal="center" vertical="center" wrapText="1"/>
    </xf>
    <xf numFmtId="0" fontId="9" fillId="0" borderId="26" xfId="0" applyFont="1" applyBorder="1" applyAlignment="1">
      <alignment horizontal="center" vertical="center" wrapText="1"/>
    </xf>
    <xf numFmtId="0" fontId="9" fillId="0" borderId="21" xfId="0" applyFont="1" applyBorder="1" applyAlignment="1">
      <alignment horizontal="center" vertical="center" wrapText="1"/>
    </xf>
    <xf numFmtId="2" fontId="9" fillId="0" borderId="6" xfId="0" applyNumberFormat="1" applyFont="1" applyBorder="1" applyAlignment="1">
      <alignment horizontal="center" vertical="center" wrapText="1"/>
    </xf>
    <xf numFmtId="2" fontId="9" fillId="0" borderId="20" xfId="0" applyNumberFormat="1" applyFont="1" applyBorder="1" applyAlignment="1">
      <alignment horizontal="center" vertical="center" wrapText="1"/>
    </xf>
    <xf numFmtId="0" fontId="9" fillId="0" borderId="30" xfId="0" applyFont="1" applyBorder="1" applyAlignment="1">
      <alignment horizontal="center" vertical="center"/>
    </xf>
    <xf numFmtId="0" fontId="9" fillId="0" borderId="24" xfId="0" applyFont="1" applyBorder="1" applyAlignment="1">
      <alignment horizontal="center" vertical="center"/>
    </xf>
    <xf numFmtId="0" fontId="9" fillId="0" borderId="29" xfId="0" applyFont="1" applyBorder="1" applyAlignment="1">
      <alignment horizontal="center" vertical="center"/>
    </xf>
    <xf numFmtId="0" fontId="9" fillId="0" borderId="31" xfId="0" applyFont="1" applyBorder="1" applyAlignment="1">
      <alignment horizontal="center" vertical="center"/>
    </xf>
    <xf numFmtId="0" fontId="9" fillId="0" borderId="25" xfId="0" applyFont="1" applyBorder="1" applyAlignment="1">
      <alignment horizontal="center" vertical="center"/>
    </xf>
    <xf numFmtId="0" fontId="9" fillId="0" borderId="28" xfId="0" applyFont="1" applyBorder="1" applyAlignment="1">
      <alignment horizontal="center" vertical="center"/>
    </xf>
    <xf numFmtId="0" fontId="9" fillId="0" borderId="2" xfId="0" applyFont="1" applyBorder="1" applyAlignment="1">
      <alignment horizontal="center" vertical="center" wrapText="1"/>
    </xf>
    <xf numFmtId="0" fontId="2" fillId="0" borderId="6" xfId="5" applyFont="1" applyBorder="1" applyAlignment="1">
      <alignment horizontal="left" vertical="center" wrapText="1"/>
    </xf>
    <xf numFmtId="0" fontId="2" fillId="0" borderId="19" xfId="5" applyFont="1" applyBorder="1" applyAlignment="1">
      <alignment horizontal="lef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4" fillId="0" borderId="21" xfId="0" applyFont="1" applyBorder="1" applyAlignment="1">
      <alignment horizontal="left" vertical="center" wrapText="1"/>
    </xf>
    <xf numFmtId="0" fontId="4" fillId="0" borderId="2" xfId="0" applyFont="1" applyBorder="1" applyAlignment="1">
      <alignment horizontal="left" vertical="center" wrapText="1"/>
    </xf>
    <xf numFmtId="0" fontId="4" fillId="0" borderId="6" xfId="0" applyFont="1" applyBorder="1" applyAlignment="1">
      <alignment horizontal="center" vertical="center"/>
    </xf>
    <xf numFmtId="0" fontId="4" fillId="0" borderId="20" xfId="0" applyFont="1" applyBorder="1" applyAlignment="1">
      <alignment horizontal="center" vertical="center"/>
    </xf>
    <xf numFmtId="0" fontId="9" fillId="0" borderId="6" xfId="0" applyFont="1" applyBorder="1" applyAlignment="1">
      <alignment horizontal="center" vertical="center"/>
    </xf>
    <xf numFmtId="0" fontId="9" fillId="0" borderId="20" xfId="0" applyFont="1" applyBorder="1" applyAlignment="1">
      <alignment horizontal="center" vertical="center"/>
    </xf>
    <xf numFmtId="0" fontId="9" fillId="0" borderId="26" xfId="0" applyFont="1" applyBorder="1" applyAlignment="1">
      <alignment horizontal="center" vertical="center"/>
    </xf>
    <xf numFmtId="0" fontId="9" fillId="0" borderId="27" xfId="0" applyFont="1" applyBorder="1" applyAlignment="1">
      <alignment horizontal="center" vertical="center"/>
    </xf>
    <xf numFmtId="0" fontId="9" fillId="0" borderId="21" xfId="0" applyFont="1" applyBorder="1" applyAlignment="1">
      <alignment horizontal="center" vertical="center"/>
    </xf>
    <xf numFmtId="4" fontId="4" fillId="0" borderId="2" xfId="0" applyNumberFormat="1" applyFont="1" applyBorder="1" applyAlignment="1">
      <alignment horizontal="left" vertical="center" wrapText="1"/>
    </xf>
    <xf numFmtId="0" fontId="4" fillId="0" borderId="6" xfId="0" applyFont="1" applyBorder="1" applyAlignment="1">
      <alignment horizontal="center"/>
    </xf>
    <xf numFmtId="0" fontId="4" fillId="0" borderId="20" xfId="0" applyFont="1" applyBorder="1" applyAlignment="1">
      <alignment horizontal="center"/>
    </xf>
    <xf numFmtId="4" fontId="9" fillId="0" borderId="26" xfId="0" applyNumberFormat="1" applyFont="1" applyBorder="1" applyAlignment="1">
      <alignment horizontal="center" vertical="center"/>
    </xf>
    <xf numFmtId="4" fontId="9" fillId="0" borderId="21" xfId="0" applyNumberFormat="1" applyFont="1" applyBorder="1" applyAlignment="1">
      <alignment horizontal="center" vertical="center"/>
    </xf>
    <xf numFmtId="0" fontId="8" fillId="0" borderId="27" xfId="0" applyFont="1" applyBorder="1" applyAlignment="1">
      <alignment horizontal="center" vertical="center"/>
    </xf>
    <xf numFmtId="0" fontId="8" fillId="0" borderId="6" xfId="0" applyFont="1" applyBorder="1" applyAlignment="1">
      <alignment horizontal="center" vertical="center"/>
    </xf>
    <xf numFmtId="0" fontId="8" fillId="0" borderId="20" xfId="0" applyFont="1" applyBorder="1" applyAlignment="1">
      <alignment horizontal="center" vertical="center"/>
    </xf>
    <xf numFmtId="0" fontId="8" fillId="0" borderId="30" xfId="0" applyFont="1" applyBorder="1" applyAlignment="1">
      <alignment horizontal="center" vertical="center"/>
    </xf>
    <xf numFmtId="0" fontId="8" fillId="0" borderId="24" xfId="0" applyFont="1" applyBorder="1" applyAlignment="1">
      <alignment horizontal="center" vertical="center"/>
    </xf>
    <xf numFmtId="0" fontId="8" fillId="0" borderId="29" xfId="0" applyFont="1" applyBorder="1" applyAlignment="1">
      <alignment horizontal="center" vertical="center"/>
    </xf>
    <xf numFmtId="0" fontId="8" fillId="0" borderId="31" xfId="0" applyFont="1" applyBorder="1" applyAlignment="1">
      <alignment horizontal="center" vertical="center"/>
    </xf>
    <xf numFmtId="0" fontId="8" fillId="0" borderId="25" xfId="0" applyFont="1" applyBorder="1" applyAlignment="1">
      <alignment horizontal="center" vertical="center"/>
    </xf>
    <xf numFmtId="0" fontId="8" fillId="0" borderId="28" xfId="0" applyFont="1" applyBorder="1" applyAlignment="1">
      <alignment horizontal="center" vertical="center"/>
    </xf>
    <xf numFmtId="0" fontId="9" fillId="0" borderId="27" xfId="0" applyFont="1" applyBorder="1" applyAlignment="1">
      <alignment horizontal="center" vertical="center" wrapText="1"/>
    </xf>
    <xf numFmtId="0" fontId="4" fillId="0" borderId="26" xfId="0" applyFont="1" applyBorder="1" applyAlignment="1">
      <alignment horizontal="left" vertical="center" wrapText="1" shrinkToFit="1"/>
    </xf>
    <xf numFmtId="0" fontId="4" fillId="0" borderId="27" xfId="0" applyFont="1" applyBorder="1" applyAlignment="1">
      <alignment horizontal="left" vertical="center" wrapText="1" shrinkToFit="1"/>
    </xf>
    <xf numFmtId="0" fontId="4" fillId="0" borderId="21" xfId="0" applyFont="1" applyBorder="1" applyAlignment="1">
      <alignment horizontal="left" vertical="center" wrapText="1" shrinkToFit="1"/>
    </xf>
    <xf numFmtId="0" fontId="4" fillId="0" borderId="19" xfId="0" applyFont="1" applyBorder="1" applyAlignment="1">
      <alignment horizontal="center" vertical="center"/>
    </xf>
    <xf numFmtId="0" fontId="2" fillId="0" borderId="6" xfId="5" applyFont="1" applyBorder="1" applyAlignment="1">
      <alignment horizontal="center" vertical="center" wrapText="1"/>
    </xf>
    <xf numFmtId="0" fontId="2" fillId="0" borderId="19" xfId="5" applyFont="1" applyBorder="1" applyAlignment="1">
      <alignment horizontal="center" vertical="center" wrapText="1"/>
    </xf>
    <xf numFmtId="0" fontId="9" fillId="0" borderId="26" xfId="0" applyFont="1" applyBorder="1" applyAlignment="1">
      <alignment horizontal="left" vertical="center"/>
    </xf>
    <xf numFmtId="0" fontId="9" fillId="0" borderId="27" xfId="0" applyFont="1" applyBorder="1" applyAlignment="1">
      <alignment horizontal="left" vertical="center"/>
    </xf>
    <xf numFmtId="0" fontId="9" fillId="0" borderId="21" xfId="0" applyFont="1" applyBorder="1" applyAlignment="1">
      <alignment horizontal="left" vertical="center"/>
    </xf>
    <xf numFmtId="0" fontId="4" fillId="0" borderId="26" xfId="0" applyFont="1" applyBorder="1" applyAlignment="1">
      <alignment horizontal="left" vertical="center"/>
    </xf>
    <xf numFmtId="0" fontId="4" fillId="0" borderId="27" xfId="0" applyFont="1" applyBorder="1" applyAlignment="1">
      <alignment horizontal="left" vertical="center"/>
    </xf>
    <xf numFmtId="0" fontId="4" fillId="0" borderId="21" xfId="0" applyFont="1" applyBorder="1" applyAlignment="1">
      <alignment horizontal="left" vertical="center"/>
    </xf>
    <xf numFmtId="0" fontId="8" fillId="0" borderId="26" xfId="0" applyFont="1" applyBorder="1" applyAlignment="1">
      <alignment horizontal="center" vertical="center" wrapText="1"/>
    </xf>
    <xf numFmtId="0" fontId="8" fillId="0" borderId="21" xfId="0" applyFont="1" applyBorder="1" applyAlignment="1">
      <alignment horizontal="center" vertical="center" wrapText="1"/>
    </xf>
    <xf numFmtId="0" fontId="7" fillId="0" borderId="26" xfId="0" applyFont="1" applyBorder="1" applyAlignment="1">
      <alignment horizontal="left" vertical="center" wrapText="1"/>
    </xf>
    <xf numFmtId="0" fontId="7" fillId="0" borderId="27" xfId="0" applyFont="1" applyBorder="1" applyAlignment="1">
      <alignment horizontal="left" vertical="center" wrapText="1"/>
    </xf>
    <xf numFmtId="0" fontId="7" fillId="0" borderId="21" xfId="0" applyFont="1" applyBorder="1" applyAlignment="1">
      <alignment horizontal="left" vertical="center" wrapText="1"/>
    </xf>
    <xf numFmtId="0" fontId="9" fillId="0" borderId="26" xfId="0" applyFont="1" applyBorder="1" applyAlignment="1">
      <alignment horizontal="left" vertical="center" wrapText="1"/>
    </xf>
    <xf numFmtId="0" fontId="9" fillId="0" borderId="27" xfId="0" applyFont="1" applyBorder="1" applyAlignment="1">
      <alignment horizontal="left" vertical="center" wrapText="1"/>
    </xf>
    <xf numFmtId="0" fontId="9" fillId="0" borderId="21" xfId="0" applyFont="1" applyBorder="1" applyAlignment="1">
      <alignment horizontal="left" vertical="center" wrapText="1"/>
    </xf>
    <xf numFmtId="2" fontId="9" fillId="0" borderId="2" xfId="0" applyNumberFormat="1" applyFont="1" applyBorder="1" applyAlignment="1">
      <alignment horizontal="center" vertical="center" wrapText="1"/>
    </xf>
    <xf numFmtId="0" fontId="9" fillId="0" borderId="2" xfId="0" applyFont="1" applyBorder="1" applyAlignment="1">
      <alignment horizontal="center" vertical="center"/>
    </xf>
    <xf numFmtId="0" fontId="8" fillId="0" borderId="26" xfId="0" applyFont="1" applyBorder="1" applyAlignment="1">
      <alignment horizontal="center" vertical="center"/>
    </xf>
    <xf numFmtId="0" fontId="8" fillId="0" borderId="21" xfId="0" applyFont="1" applyBorder="1" applyAlignment="1">
      <alignment horizontal="center" vertical="center"/>
    </xf>
    <xf numFmtId="2" fontId="8" fillId="0" borderId="6" xfId="0" applyNumberFormat="1" applyFont="1" applyBorder="1" applyAlignment="1">
      <alignment horizontal="center" vertical="center" wrapText="1"/>
    </xf>
    <xf numFmtId="2" fontId="8" fillId="0" borderId="20" xfId="0" applyNumberFormat="1" applyFont="1" applyBorder="1" applyAlignment="1">
      <alignment horizontal="center" vertical="center" wrapText="1"/>
    </xf>
    <xf numFmtId="0" fontId="2" fillId="0" borderId="20" xfId="5" applyFont="1" applyBorder="1" applyAlignment="1">
      <alignment horizontal="left" vertical="center" wrapText="1"/>
    </xf>
    <xf numFmtId="0" fontId="4" fillId="0" borderId="2" xfId="1" applyFont="1" applyBorder="1" applyAlignment="1">
      <alignment horizontal="center" vertical="center"/>
    </xf>
    <xf numFmtId="0" fontId="9" fillId="0" borderId="2" xfId="1" applyFont="1" applyBorder="1" applyAlignment="1">
      <alignment horizontal="center" vertical="center"/>
    </xf>
    <xf numFmtId="0" fontId="4" fillId="0" borderId="2" xfId="1" applyFont="1" applyBorder="1" applyAlignment="1">
      <alignment horizontal="left" vertical="center" wrapText="1"/>
    </xf>
    <xf numFmtId="0" fontId="2" fillId="0" borderId="2" xfId="1" applyFont="1" applyBorder="1" applyAlignment="1">
      <alignment horizontal="left" vertical="center" wrapText="1" shrinkToFit="1"/>
    </xf>
    <xf numFmtId="0" fontId="2" fillId="0" borderId="2" xfId="1" applyFont="1" applyBorder="1" applyAlignment="1">
      <alignment horizontal="left" vertical="center" wrapText="1"/>
    </xf>
    <xf numFmtId="0" fontId="4" fillId="0" borderId="2" xfId="1" applyFont="1" applyBorder="1" applyAlignment="1">
      <alignment horizontal="left" vertical="center"/>
    </xf>
    <xf numFmtId="0" fontId="9" fillId="0" borderId="2" xfId="1" applyFont="1" applyBorder="1" applyAlignment="1">
      <alignment horizontal="left" vertical="center" wrapText="1"/>
    </xf>
    <xf numFmtId="0" fontId="4" fillId="0" borderId="26" xfId="1" applyFont="1" applyBorder="1" applyAlignment="1">
      <alignment horizontal="left" vertical="center"/>
    </xf>
    <xf numFmtId="0" fontId="4" fillId="0" borderId="27" xfId="1" applyFont="1" applyBorder="1" applyAlignment="1">
      <alignment horizontal="left" vertical="center"/>
    </xf>
    <xf numFmtId="0" fontId="9" fillId="0" borderId="2" xfId="1" applyFont="1" applyBorder="1" applyAlignment="1">
      <alignment horizontal="left" vertical="center"/>
    </xf>
    <xf numFmtId="0" fontId="2" fillId="0" borderId="2" xfId="2" applyFont="1" applyBorder="1" applyAlignment="1">
      <alignment horizontal="center" vertical="center" wrapText="1"/>
    </xf>
    <xf numFmtId="0" fontId="19" fillId="0" borderId="2" xfId="2" applyFont="1" applyBorder="1"/>
    <xf numFmtId="0" fontId="6" fillId="0" borderId="2" xfId="2" applyFont="1" applyBorder="1" applyAlignment="1">
      <alignment horizontal="center" vertical="center" wrapText="1"/>
    </xf>
    <xf numFmtId="4" fontId="9" fillId="0" borderId="2" xfId="2" applyNumberFormat="1" applyFont="1" applyBorder="1" applyAlignment="1">
      <alignment horizontal="center" vertical="center" wrapText="1"/>
    </xf>
    <xf numFmtId="2" fontId="6" fillId="0" borderId="2" xfId="2" applyNumberFormat="1" applyFont="1" applyBorder="1" applyAlignment="1">
      <alignment horizontal="center" vertical="center" wrapText="1"/>
    </xf>
    <xf numFmtId="0" fontId="6" fillId="0" borderId="24" xfId="2" applyFont="1" applyBorder="1" applyAlignment="1">
      <alignment horizontal="center" vertical="center" wrapText="1"/>
    </xf>
    <xf numFmtId="0" fontId="6" fillId="0" borderId="29" xfId="2" applyFont="1" applyBorder="1" applyAlignment="1">
      <alignment horizontal="center" vertical="center" wrapText="1"/>
    </xf>
    <xf numFmtId="0" fontId="6" fillId="0" borderId="25" xfId="2" applyFont="1" applyBorder="1" applyAlignment="1">
      <alignment horizontal="center" vertical="center" wrapText="1"/>
    </xf>
    <xf numFmtId="0" fontId="6" fillId="0" borderId="28" xfId="2" applyFont="1" applyBorder="1" applyAlignment="1">
      <alignment horizontal="center" vertical="center" wrapText="1"/>
    </xf>
    <xf numFmtId="0" fontId="2" fillId="0" borderId="14" xfId="2" applyFont="1" applyBorder="1" applyAlignment="1">
      <alignment horizontal="center" vertical="center" wrapText="1"/>
    </xf>
    <xf numFmtId="0" fontId="19" fillId="0" borderId="14" xfId="2" applyFont="1" applyBorder="1"/>
    <xf numFmtId="0" fontId="6" fillId="0" borderId="14" xfId="2" applyFont="1" applyBorder="1" applyAlignment="1">
      <alignment horizontal="center" vertical="center" wrapText="1"/>
    </xf>
    <xf numFmtId="0" fontId="6" fillId="0" borderId="16" xfId="2" applyFont="1" applyBorder="1" applyAlignment="1">
      <alignment horizontal="center" vertical="center" wrapText="1"/>
    </xf>
    <xf numFmtId="0" fontId="19" fillId="0" borderId="17" xfId="2" applyFont="1" applyBorder="1"/>
    <xf numFmtId="0" fontId="19" fillId="0" borderId="23" xfId="2" applyFont="1" applyBorder="1"/>
    <xf numFmtId="0" fontId="2" fillId="0" borderId="2" xfId="2" applyFont="1" applyBorder="1" applyAlignment="1">
      <alignment horizontal="left" vertical="center" wrapText="1"/>
    </xf>
    <xf numFmtId="0" fontId="2" fillId="0" borderId="26" xfId="2" applyFont="1" applyBorder="1" applyAlignment="1">
      <alignment horizontal="left" vertical="center" wrapText="1"/>
    </xf>
    <xf numFmtId="0" fontId="2" fillId="0" borderId="27" xfId="2" applyFont="1" applyBorder="1" applyAlignment="1">
      <alignment horizontal="left" vertical="center" wrapText="1"/>
    </xf>
    <xf numFmtId="0" fontId="2" fillId="0" borderId="21" xfId="2" applyFont="1" applyBorder="1" applyAlignment="1">
      <alignment horizontal="left" vertical="center" wrapText="1"/>
    </xf>
    <xf numFmtId="0" fontId="2" fillId="0" borderId="3" xfId="2" applyFont="1" applyBorder="1" applyAlignment="1">
      <alignment horizontal="left" vertical="center" wrapText="1"/>
    </xf>
    <xf numFmtId="0" fontId="19" fillId="0" borderId="4" xfId="2" applyFont="1" applyBorder="1"/>
    <xf numFmtId="0" fontId="19" fillId="0" borderId="5" xfId="2" applyFont="1" applyBorder="1"/>
    <xf numFmtId="0" fontId="6" fillId="0" borderId="3" xfId="2" applyFont="1" applyBorder="1" applyAlignment="1">
      <alignment horizontal="left" vertical="center"/>
    </xf>
    <xf numFmtId="0" fontId="20" fillId="0" borderId="4" xfId="2" applyFont="1" applyBorder="1"/>
    <xf numFmtId="0" fontId="20" fillId="0" borderId="5" xfId="2" applyFont="1" applyBorder="1"/>
    <xf numFmtId="0" fontId="2" fillId="9" borderId="2" xfId="2" applyFont="1" applyFill="1" applyBorder="1" applyAlignment="1">
      <alignment horizontal="left" vertical="center" wrapText="1" shrinkToFit="1"/>
    </xf>
    <xf numFmtId="0" fontId="19" fillId="0" borderId="2" xfId="2" applyFont="1" applyBorder="1" applyAlignment="1">
      <alignment horizontal="left" wrapText="1"/>
    </xf>
    <xf numFmtId="0" fontId="7" fillId="0" borderId="3" xfId="2" applyFont="1" applyBorder="1" applyAlignment="1">
      <alignment horizontal="left" vertical="center" wrapText="1"/>
    </xf>
    <xf numFmtId="0" fontId="5" fillId="0" borderId="3" xfId="2" applyFont="1" applyBorder="1" applyAlignment="1">
      <alignment horizontal="left" vertical="center" wrapText="1"/>
    </xf>
    <xf numFmtId="0" fontId="3" fillId="0" borderId="25" xfId="2" applyFont="1" applyBorder="1" applyAlignment="1">
      <alignment horizontal="center" vertical="center" wrapText="1"/>
    </xf>
  </cellXfs>
  <cellStyles count="19">
    <cellStyle name="Millares 4" xfId="8" xr:uid="{6FB19C0F-62E9-441E-8537-3B83962AEF76}"/>
    <cellStyle name="Millares 4 2" xfId="13" xr:uid="{BD982705-7AEB-4D5F-BDDC-EF5EC2D55380}"/>
    <cellStyle name="Millares 5" xfId="9" xr:uid="{A7CB81F8-839A-40CC-9FF3-8B0FACFA2685}"/>
    <cellStyle name="Millares 5 2" xfId="17" xr:uid="{18E527D5-6A19-4ACC-96AB-CFE16FD69A8D}"/>
    <cellStyle name="Normal" xfId="0" builtinId="0"/>
    <cellStyle name="Normal 11 2 2 2 2" xfId="4" xr:uid="{CE7C7E24-3A16-4ED8-BE3E-EB8D68D6A64A}"/>
    <cellStyle name="Normal 11 2 2 2 2 2" xfId="15" xr:uid="{F1E2597A-298D-48AD-9994-D825247243C9}"/>
    <cellStyle name="Normal 2" xfId="5" xr:uid="{943E7711-3410-46F4-BF26-67AB9D696D1C}"/>
    <cellStyle name="Normal 2 2" xfId="14" xr:uid="{84AFD393-4A5D-4C3A-BF03-291CF2975B97}"/>
    <cellStyle name="Normal 2 3" xfId="18" xr:uid="{2C5C458C-20F3-4445-8463-2F2E9818366E}"/>
    <cellStyle name="Normal 3" xfId="11" xr:uid="{AC759640-E4B5-425C-8D62-A9E6E28C5584}"/>
    <cellStyle name="Normal 3 2" xfId="2" xr:uid="{A574D732-4F9B-4CBE-8E56-20FEFCA9A4BB}"/>
    <cellStyle name="Normal 3 2 2" xfId="3" xr:uid="{B69B0D33-7B1B-4408-A852-49A9300CBDB9}"/>
    <cellStyle name="Normal 3 3" xfId="1" xr:uid="{2D452865-088B-413E-9FA9-5515BFBDEF7B}"/>
    <cellStyle name="Normal 3 3 2" xfId="10" xr:uid="{0382E4D1-5459-4454-8A76-832CC2F8897C}"/>
    <cellStyle name="Normal 4" xfId="7" xr:uid="{1D2C1FE2-1C9F-457C-B8F0-62C3BAE75D1E}"/>
    <cellStyle name="Normal 4 2" xfId="12" xr:uid="{94D96F62-839F-4039-A098-5F3F3CC1EC6E}"/>
    <cellStyle name="Normal 5" xfId="16" xr:uid="{89FD4589-E6AB-4B12-B5AF-D7B0AC65BEDE}"/>
    <cellStyle name="Normal 7" xfId="6" xr:uid="{0607F507-0BAA-4706-B0F3-2DB903D2645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463550</xdr:colOff>
      <xdr:row>0</xdr:row>
      <xdr:rowOff>0</xdr:rowOff>
    </xdr:from>
    <xdr:to>
      <xdr:col>1</xdr:col>
      <xdr:colOff>1486535</xdr:colOff>
      <xdr:row>3</xdr:row>
      <xdr:rowOff>212452</xdr:rowOff>
    </xdr:to>
    <xdr:pic>
      <xdr:nvPicPr>
        <xdr:cNvPr id="3" name="Imagen 2">
          <a:extLst>
            <a:ext uri="{FF2B5EF4-FFF2-40B4-BE49-F238E27FC236}">
              <a16:creationId xmlns:a16="http://schemas.microsoft.com/office/drawing/2014/main" id="{89795263-EEA1-4887-B9CB-BD2131539DF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3550" y="0"/>
          <a:ext cx="2667635" cy="78014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244301</xdr:colOff>
      <xdr:row>0</xdr:row>
      <xdr:rowOff>62419</xdr:rowOff>
    </xdr:from>
    <xdr:to>
      <xdr:col>1</xdr:col>
      <xdr:colOff>1427480</xdr:colOff>
      <xdr:row>3</xdr:row>
      <xdr:rowOff>139889</xdr:rowOff>
    </xdr:to>
    <xdr:pic>
      <xdr:nvPicPr>
        <xdr:cNvPr id="2" name="Imagen 1">
          <a:extLst>
            <a:ext uri="{FF2B5EF4-FFF2-40B4-BE49-F238E27FC236}">
              <a16:creationId xmlns:a16="http://schemas.microsoft.com/office/drawing/2014/main" id="{B47CCA2B-5456-42DB-BBC1-C9C2C81A38A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4301" y="62419"/>
          <a:ext cx="2717974" cy="8318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223520</xdr:colOff>
      <xdr:row>0</xdr:row>
      <xdr:rowOff>0</xdr:rowOff>
    </xdr:from>
    <xdr:to>
      <xdr:col>1</xdr:col>
      <xdr:colOff>1509395</xdr:colOff>
      <xdr:row>4</xdr:row>
      <xdr:rowOff>24130</xdr:rowOff>
    </xdr:to>
    <xdr:pic>
      <xdr:nvPicPr>
        <xdr:cNvPr id="2" name="Imagen 1">
          <a:extLst>
            <a:ext uri="{FF2B5EF4-FFF2-40B4-BE49-F238E27FC236}">
              <a16:creationId xmlns:a16="http://schemas.microsoft.com/office/drawing/2014/main" id="{FF7F5DC4-8427-4881-9698-DDE93C45189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3520" y="0"/>
          <a:ext cx="2837180" cy="8699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254700</xdr:colOff>
      <xdr:row>0</xdr:row>
      <xdr:rowOff>77417</xdr:rowOff>
    </xdr:from>
    <xdr:to>
      <xdr:col>1</xdr:col>
      <xdr:colOff>1814513</xdr:colOff>
      <xdr:row>5</xdr:row>
      <xdr:rowOff>60362</xdr:rowOff>
    </xdr:to>
    <xdr:pic>
      <xdr:nvPicPr>
        <xdr:cNvPr id="2" name="Imagen 1">
          <a:extLst>
            <a:ext uri="{FF2B5EF4-FFF2-40B4-BE49-F238E27FC236}">
              <a16:creationId xmlns:a16="http://schemas.microsoft.com/office/drawing/2014/main" id="{34F001F8-D9E9-4441-80DE-60F6EAF8C3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4700" y="77417"/>
          <a:ext cx="3213988" cy="9595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211051</xdr:colOff>
      <xdr:row>0</xdr:row>
      <xdr:rowOff>0</xdr:rowOff>
    </xdr:from>
    <xdr:to>
      <xdr:col>1</xdr:col>
      <xdr:colOff>1584960</xdr:colOff>
      <xdr:row>4</xdr:row>
      <xdr:rowOff>20897</xdr:rowOff>
    </xdr:to>
    <xdr:pic>
      <xdr:nvPicPr>
        <xdr:cNvPr id="2" name="Imagen 1">
          <a:extLst>
            <a:ext uri="{FF2B5EF4-FFF2-40B4-BE49-F238E27FC236}">
              <a16:creationId xmlns:a16="http://schemas.microsoft.com/office/drawing/2014/main" id="{4DDADC00-2379-40FE-95F6-C11362507CC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1051" y="0"/>
          <a:ext cx="2830599" cy="70542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9525</xdr:colOff>
      <xdr:row>1</xdr:row>
      <xdr:rowOff>0</xdr:rowOff>
    </xdr:from>
    <xdr:to>
      <xdr:col>2</xdr:col>
      <xdr:colOff>2473960</xdr:colOff>
      <xdr:row>5</xdr:row>
      <xdr:rowOff>76200</xdr:rowOff>
    </xdr:to>
    <xdr:pic>
      <xdr:nvPicPr>
        <xdr:cNvPr id="2" name="Imagen 1">
          <a:extLst>
            <a:ext uri="{FF2B5EF4-FFF2-40B4-BE49-F238E27FC236}">
              <a16:creationId xmlns:a16="http://schemas.microsoft.com/office/drawing/2014/main" id="{B1C16B01-2E31-40F5-880F-70658B07FF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1175" y="177800"/>
          <a:ext cx="2851785" cy="787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ADD12-A46A-48B7-B3A2-9D232DAFC28A}">
  <sheetPr>
    <pageSetUpPr fitToPage="1"/>
  </sheetPr>
  <dimension ref="A2:AB106"/>
  <sheetViews>
    <sheetView topLeftCell="B91" zoomScaleNormal="100" zoomScaleSheetLayoutView="100" workbookViewId="0">
      <selection activeCell="N91" sqref="N1:S1048576"/>
    </sheetView>
  </sheetViews>
  <sheetFormatPr baseColWidth="10" defaultColWidth="11.453125" defaultRowHeight="11.5" x14ac:dyDescent="0.25"/>
  <cols>
    <col min="1" max="1" width="23.54296875" style="193" customWidth="1"/>
    <col min="2" max="2" width="34.453125" style="193" customWidth="1"/>
    <col min="3" max="14" width="3.54296875" style="193" customWidth="1"/>
    <col min="15" max="24" width="14.453125" style="193" customWidth="1"/>
    <col min="25" max="25" width="13" style="193" customWidth="1"/>
    <col min="26" max="26" width="27.1796875" style="193" customWidth="1"/>
    <col min="27" max="27" width="16.1796875" style="193" customWidth="1"/>
    <col min="28" max="16384" width="11.453125" style="193"/>
  </cols>
  <sheetData>
    <row r="2" spans="1:26" ht="14.25" customHeight="1" x14ac:dyDescent="0.25">
      <c r="A2" s="192"/>
      <c r="B2" s="192"/>
      <c r="C2" s="402" t="s">
        <v>222</v>
      </c>
      <c r="D2" s="403"/>
      <c r="E2" s="403"/>
      <c r="F2" s="403"/>
      <c r="G2" s="403"/>
      <c r="H2" s="403"/>
      <c r="I2" s="403"/>
      <c r="J2" s="403"/>
      <c r="K2" s="403"/>
      <c r="L2" s="403"/>
      <c r="M2" s="403"/>
      <c r="N2" s="403"/>
      <c r="O2" s="403"/>
      <c r="P2" s="403"/>
      <c r="Q2" s="403"/>
      <c r="R2" s="403"/>
      <c r="S2" s="403"/>
      <c r="T2" s="403"/>
      <c r="U2" s="403"/>
      <c r="V2" s="403"/>
      <c r="W2" s="403"/>
      <c r="X2" s="403"/>
      <c r="Y2" s="403"/>
      <c r="Z2" s="403"/>
    </row>
    <row r="3" spans="1:26" ht="18.75" customHeight="1" x14ac:dyDescent="0.25">
      <c r="A3" s="192"/>
      <c r="B3" s="192"/>
      <c r="C3" s="401" t="s">
        <v>0</v>
      </c>
      <c r="D3" s="401"/>
      <c r="E3" s="401"/>
      <c r="F3" s="401"/>
      <c r="G3" s="401"/>
      <c r="H3" s="401"/>
      <c r="I3" s="401"/>
      <c r="J3" s="401"/>
      <c r="K3" s="404" t="s">
        <v>1</v>
      </c>
      <c r="L3" s="404"/>
      <c r="M3" s="404"/>
      <c r="N3" s="404"/>
      <c r="O3" s="404"/>
      <c r="P3" s="404"/>
      <c r="Q3" s="404"/>
      <c r="R3" s="404"/>
      <c r="S3" s="404"/>
      <c r="T3" s="404"/>
      <c r="U3" s="404"/>
      <c r="V3" s="404"/>
      <c r="W3" s="404"/>
      <c r="X3" s="404"/>
      <c r="Y3" s="404"/>
      <c r="Z3" s="404"/>
    </row>
    <row r="4" spans="1:26" ht="18.75" customHeight="1" x14ac:dyDescent="0.25">
      <c r="A4" s="192"/>
      <c r="B4" s="192"/>
      <c r="C4" s="401" t="s">
        <v>2</v>
      </c>
      <c r="D4" s="401"/>
      <c r="E4" s="401"/>
      <c r="F4" s="401"/>
      <c r="G4" s="401"/>
      <c r="H4" s="401"/>
      <c r="I4" s="401"/>
      <c r="J4" s="401"/>
      <c r="K4" s="401" t="s">
        <v>3</v>
      </c>
      <c r="L4" s="401"/>
      <c r="M4" s="401"/>
      <c r="N4" s="401"/>
      <c r="O4" s="401"/>
      <c r="P4" s="401"/>
      <c r="Q4" s="401"/>
      <c r="R4" s="401"/>
      <c r="S4" s="401"/>
      <c r="T4" s="401"/>
      <c r="U4" s="401"/>
      <c r="V4" s="401"/>
      <c r="W4" s="401"/>
      <c r="X4" s="401"/>
      <c r="Y4" s="401"/>
      <c r="Z4" s="401"/>
    </row>
    <row r="5" spans="1:26" ht="31" customHeight="1" x14ac:dyDescent="0.25">
      <c r="A5" s="194" t="s">
        <v>182</v>
      </c>
      <c r="B5" s="375" t="s">
        <v>183</v>
      </c>
      <c r="C5" s="405"/>
      <c r="D5" s="405"/>
      <c r="E5" s="405"/>
      <c r="F5" s="405"/>
      <c r="G5" s="405"/>
      <c r="H5" s="405"/>
      <c r="I5" s="405"/>
      <c r="J5" s="405"/>
      <c r="K5" s="405"/>
      <c r="L5" s="405"/>
      <c r="M5" s="405"/>
      <c r="N5" s="405"/>
      <c r="O5" s="405"/>
      <c r="P5" s="405"/>
      <c r="Q5" s="405"/>
      <c r="R5" s="405"/>
      <c r="S5" s="405"/>
      <c r="T5" s="405"/>
      <c r="U5" s="405"/>
      <c r="V5" s="405"/>
      <c r="W5" s="405"/>
      <c r="X5" s="405"/>
      <c r="Y5" s="405"/>
      <c r="Z5" s="405"/>
    </row>
    <row r="6" spans="1:26" ht="13.5" customHeight="1" x14ac:dyDescent="0.25">
      <c r="A6" s="194" t="s">
        <v>5</v>
      </c>
      <c r="B6" s="406" t="s">
        <v>76</v>
      </c>
      <c r="C6" s="407"/>
      <c r="D6" s="407"/>
      <c r="E6" s="407"/>
      <c r="F6" s="407"/>
      <c r="G6" s="407"/>
      <c r="H6" s="407"/>
      <c r="I6" s="407"/>
      <c r="J6" s="407"/>
      <c r="K6" s="407"/>
      <c r="L6" s="407"/>
      <c r="M6" s="407"/>
      <c r="N6" s="407"/>
      <c r="O6" s="407"/>
      <c r="P6" s="407"/>
      <c r="Q6" s="407"/>
      <c r="R6" s="407"/>
      <c r="S6" s="407"/>
      <c r="T6" s="407"/>
      <c r="U6" s="407"/>
      <c r="V6" s="407"/>
      <c r="W6" s="407"/>
      <c r="X6" s="407"/>
      <c r="Y6" s="407"/>
      <c r="Z6" s="407"/>
    </row>
    <row r="7" spans="1:26" ht="21" customHeight="1" x14ac:dyDescent="0.25">
      <c r="A7" s="195" t="s">
        <v>6</v>
      </c>
      <c r="B7" s="375" t="s">
        <v>77</v>
      </c>
      <c r="C7" s="375"/>
      <c r="D7" s="375"/>
      <c r="E7" s="375"/>
      <c r="F7" s="375"/>
      <c r="G7" s="375"/>
      <c r="H7" s="375"/>
      <c r="I7" s="375"/>
      <c r="J7" s="375"/>
      <c r="K7" s="375"/>
      <c r="L7" s="375"/>
      <c r="M7" s="375"/>
      <c r="N7" s="375"/>
      <c r="O7" s="375"/>
      <c r="P7" s="375"/>
      <c r="Q7" s="375"/>
      <c r="R7" s="375"/>
      <c r="S7" s="375"/>
      <c r="T7" s="375"/>
      <c r="U7" s="375"/>
      <c r="V7" s="375"/>
      <c r="W7" s="375"/>
      <c r="X7" s="375"/>
      <c r="Y7" s="375"/>
      <c r="Z7" s="375"/>
    </row>
    <row r="8" spans="1:26" ht="23" x14ac:dyDescent="0.25">
      <c r="A8" s="196" t="s">
        <v>8</v>
      </c>
      <c r="B8" s="401" t="s">
        <v>9</v>
      </c>
      <c r="C8" s="401"/>
      <c r="D8" s="401"/>
      <c r="E8" s="401"/>
      <c r="F8" s="401"/>
      <c r="G8" s="401"/>
      <c r="H8" s="401"/>
      <c r="I8" s="401"/>
      <c r="J8" s="401"/>
      <c r="K8" s="401"/>
      <c r="L8" s="401"/>
      <c r="M8" s="401"/>
      <c r="N8" s="401"/>
      <c r="O8" s="401"/>
      <c r="P8" s="401"/>
      <c r="Q8" s="401"/>
      <c r="R8" s="401"/>
      <c r="S8" s="401"/>
      <c r="T8" s="401"/>
      <c r="U8" s="401"/>
      <c r="V8" s="401"/>
      <c r="W8" s="401"/>
      <c r="X8" s="401"/>
      <c r="Y8" s="401"/>
      <c r="Z8" s="401"/>
    </row>
    <row r="9" spans="1:26" ht="19.5" customHeight="1" x14ac:dyDescent="0.25">
      <c r="A9" s="197" t="s">
        <v>184</v>
      </c>
      <c r="B9" s="399" t="s">
        <v>185</v>
      </c>
      <c r="C9" s="399"/>
      <c r="D9" s="399"/>
      <c r="E9" s="399"/>
      <c r="F9" s="399"/>
      <c r="G9" s="399"/>
      <c r="H9" s="399"/>
      <c r="I9" s="399"/>
      <c r="J9" s="399"/>
      <c r="K9" s="399"/>
      <c r="L9" s="399"/>
      <c r="M9" s="399"/>
      <c r="N9" s="399"/>
      <c r="O9" s="399"/>
      <c r="P9" s="399"/>
      <c r="Q9" s="399"/>
      <c r="R9" s="399"/>
      <c r="S9" s="399"/>
      <c r="T9" s="399"/>
      <c r="U9" s="399"/>
      <c r="V9" s="399"/>
      <c r="W9" s="399"/>
      <c r="X9" s="399"/>
      <c r="Y9" s="399"/>
      <c r="Z9" s="399"/>
    </row>
    <row r="10" spans="1:26" x14ac:dyDescent="0.25">
      <c r="A10" s="197" t="s">
        <v>186</v>
      </c>
      <c r="B10" s="398" t="s">
        <v>187</v>
      </c>
      <c r="C10" s="398"/>
      <c r="D10" s="398"/>
      <c r="E10" s="398"/>
      <c r="F10" s="398"/>
      <c r="G10" s="398"/>
      <c r="H10" s="398"/>
      <c r="I10" s="398"/>
      <c r="J10" s="398"/>
      <c r="K10" s="398"/>
      <c r="L10" s="398"/>
      <c r="M10" s="398"/>
      <c r="N10" s="398"/>
      <c r="O10" s="398"/>
      <c r="P10" s="398"/>
      <c r="Q10" s="398"/>
      <c r="R10" s="398"/>
      <c r="S10" s="398"/>
      <c r="T10" s="398"/>
      <c r="U10" s="398"/>
      <c r="V10" s="398"/>
      <c r="W10" s="398"/>
      <c r="X10" s="398"/>
      <c r="Y10" s="398"/>
      <c r="Z10" s="398"/>
    </row>
    <row r="11" spans="1:26" ht="12" customHeight="1" x14ac:dyDescent="0.25">
      <c r="A11" s="198"/>
      <c r="B11" s="199"/>
      <c r="C11" s="199"/>
      <c r="D11" s="199"/>
      <c r="E11" s="199"/>
      <c r="F11" s="199"/>
      <c r="G11" s="199"/>
      <c r="H11" s="199"/>
      <c r="I11" s="199"/>
      <c r="J11" s="199"/>
      <c r="K11" s="199"/>
      <c r="L11" s="199"/>
      <c r="M11" s="199"/>
      <c r="N11" s="199"/>
      <c r="O11" s="199"/>
      <c r="P11" s="199"/>
      <c r="Q11" s="199"/>
      <c r="R11" s="199"/>
      <c r="S11" s="199"/>
      <c r="T11" s="199"/>
      <c r="U11" s="199"/>
      <c r="V11" s="199"/>
      <c r="W11" s="199"/>
      <c r="X11" s="199"/>
      <c r="Y11" s="199"/>
      <c r="Z11" s="199"/>
    </row>
    <row r="12" spans="1:26" ht="8.5" customHeight="1" x14ac:dyDescent="0.25">
      <c r="A12" s="376" t="s">
        <v>84</v>
      </c>
      <c r="B12" s="376" t="s">
        <v>60</v>
      </c>
      <c r="C12" s="377" t="s">
        <v>14</v>
      </c>
      <c r="D12" s="377"/>
      <c r="E12" s="377"/>
      <c r="F12" s="377"/>
      <c r="G12" s="377"/>
      <c r="H12" s="377"/>
      <c r="I12" s="377"/>
      <c r="J12" s="377"/>
      <c r="K12" s="383" t="s">
        <v>15</v>
      </c>
      <c r="L12" s="383"/>
      <c r="M12" s="383"/>
      <c r="N12" s="383"/>
      <c r="O12" s="373"/>
      <c r="P12" s="373"/>
      <c r="Q12" s="373"/>
      <c r="R12" s="373"/>
      <c r="S12" s="373"/>
      <c r="T12" s="373"/>
      <c r="U12" s="373"/>
      <c r="V12" s="373"/>
      <c r="W12" s="373"/>
      <c r="X12" s="373"/>
      <c r="Y12" s="373"/>
      <c r="Z12" s="373"/>
    </row>
    <row r="13" spans="1:26" ht="16.5" customHeight="1" x14ac:dyDescent="0.25">
      <c r="A13" s="376"/>
      <c r="B13" s="376"/>
      <c r="C13" s="377"/>
      <c r="D13" s="377"/>
      <c r="E13" s="377"/>
      <c r="F13" s="377"/>
      <c r="G13" s="377"/>
      <c r="H13" s="377"/>
      <c r="I13" s="377"/>
      <c r="J13" s="377"/>
      <c r="K13" s="200">
        <v>1</v>
      </c>
      <c r="L13" s="200">
        <v>2</v>
      </c>
      <c r="M13" s="288">
        <v>3</v>
      </c>
      <c r="N13" s="288">
        <v>4</v>
      </c>
      <c r="O13" s="373"/>
      <c r="P13" s="373"/>
      <c r="Q13" s="373"/>
      <c r="R13" s="373"/>
      <c r="S13" s="373"/>
      <c r="T13" s="373"/>
      <c r="U13" s="373"/>
      <c r="V13" s="373"/>
      <c r="W13" s="373"/>
      <c r="X13" s="373"/>
      <c r="Y13" s="373"/>
      <c r="Z13" s="373"/>
    </row>
    <row r="14" spans="1:26" ht="23" x14ac:dyDescent="0.25">
      <c r="A14" s="398" t="s">
        <v>247</v>
      </c>
      <c r="B14" s="292" t="s">
        <v>248</v>
      </c>
      <c r="C14" s="374" t="s">
        <v>249</v>
      </c>
      <c r="D14" s="374"/>
      <c r="E14" s="374"/>
      <c r="F14" s="374"/>
      <c r="G14" s="374"/>
      <c r="H14" s="374"/>
      <c r="I14" s="374"/>
      <c r="J14" s="374"/>
      <c r="K14" s="201">
        <v>10</v>
      </c>
      <c r="L14" s="201">
        <v>10</v>
      </c>
      <c r="M14" s="202">
        <v>0</v>
      </c>
      <c r="N14" s="202">
        <v>5</v>
      </c>
      <c r="O14" s="398"/>
      <c r="P14" s="398"/>
      <c r="Q14" s="398"/>
      <c r="R14" s="398"/>
      <c r="S14" s="398"/>
      <c r="T14" s="398"/>
      <c r="U14" s="398"/>
      <c r="V14" s="398"/>
      <c r="W14" s="398"/>
      <c r="X14" s="398"/>
      <c r="Y14" s="398"/>
      <c r="Z14" s="398"/>
    </row>
    <row r="15" spans="1:26" ht="21" customHeight="1" x14ac:dyDescent="0.25">
      <c r="A15" s="398"/>
      <c r="B15" s="292" t="s">
        <v>188</v>
      </c>
      <c r="C15" s="374" t="s">
        <v>189</v>
      </c>
      <c r="D15" s="374"/>
      <c r="E15" s="374"/>
      <c r="F15" s="374"/>
      <c r="G15" s="374"/>
      <c r="H15" s="374"/>
      <c r="I15" s="374"/>
      <c r="J15" s="374"/>
      <c r="K15" s="201">
        <v>75</v>
      </c>
      <c r="L15" s="201">
        <v>75</v>
      </c>
      <c r="M15" s="201">
        <v>75</v>
      </c>
      <c r="N15" s="201">
        <v>75</v>
      </c>
      <c r="O15" s="398"/>
      <c r="P15" s="398"/>
      <c r="Q15" s="398"/>
      <c r="R15" s="398"/>
      <c r="S15" s="398"/>
      <c r="T15" s="398"/>
      <c r="U15" s="398"/>
      <c r="V15" s="398"/>
      <c r="W15" s="398"/>
      <c r="X15" s="398"/>
      <c r="Y15" s="398"/>
      <c r="Z15" s="398"/>
    </row>
    <row r="16" spans="1:26" ht="21" customHeight="1" x14ac:dyDescent="0.25">
      <c r="A16" s="398"/>
      <c r="B16" s="377" t="s">
        <v>27</v>
      </c>
      <c r="C16" s="377" t="s">
        <v>28</v>
      </c>
      <c r="D16" s="377"/>
      <c r="E16" s="377"/>
      <c r="F16" s="377"/>
      <c r="G16" s="377"/>
      <c r="H16" s="377"/>
      <c r="I16" s="377"/>
      <c r="J16" s="377"/>
      <c r="K16" s="377"/>
      <c r="L16" s="377"/>
      <c r="M16" s="377"/>
      <c r="N16" s="377"/>
      <c r="O16" s="379" t="s">
        <v>29</v>
      </c>
      <c r="P16" s="379" t="s">
        <v>306</v>
      </c>
      <c r="Q16" s="379" t="s">
        <v>310</v>
      </c>
      <c r="R16" s="379" t="s">
        <v>318</v>
      </c>
      <c r="S16" s="379" t="s">
        <v>319</v>
      </c>
      <c r="T16" s="379" t="s">
        <v>322</v>
      </c>
      <c r="U16" s="379" t="s">
        <v>338</v>
      </c>
      <c r="V16" s="379" t="s">
        <v>341</v>
      </c>
      <c r="W16" s="379" t="s">
        <v>350</v>
      </c>
      <c r="X16" s="379" t="s">
        <v>307</v>
      </c>
      <c r="Y16" s="373" t="s">
        <v>30</v>
      </c>
      <c r="Z16" s="373"/>
    </row>
    <row r="17" spans="1:27" ht="15" customHeight="1" x14ac:dyDescent="0.25">
      <c r="A17" s="398"/>
      <c r="B17" s="377"/>
      <c r="C17" s="288" t="s">
        <v>31</v>
      </c>
      <c r="D17" s="288" t="s">
        <v>32</v>
      </c>
      <c r="E17" s="288" t="s">
        <v>33</v>
      </c>
      <c r="F17" s="288" t="s">
        <v>34</v>
      </c>
      <c r="G17" s="288" t="s">
        <v>33</v>
      </c>
      <c r="H17" s="288" t="s">
        <v>35</v>
      </c>
      <c r="I17" s="288" t="s">
        <v>35</v>
      </c>
      <c r="J17" s="288" t="s">
        <v>34</v>
      </c>
      <c r="K17" s="288" t="s">
        <v>36</v>
      </c>
      <c r="L17" s="288" t="s">
        <v>37</v>
      </c>
      <c r="M17" s="288" t="s">
        <v>38</v>
      </c>
      <c r="N17" s="288" t="s">
        <v>39</v>
      </c>
      <c r="O17" s="379"/>
      <c r="P17" s="379"/>
      <c r="Q17" s="379"/>
      <c r="R17" s="379"/>
      <c r="S17" s="379"/>
      <c r="T17" s="379"/>
      <c r="U17" s="379"/>
      <c r="V17" s="379"/>
      <c r="W17" s="379"/>
      <c r="X17" s="379"/>
      <c r="Y17" s="287" t="s">
        <v>40</v>
      </c>
      <c r="Z17" s="287" t="s">
        <v>41</v>
      </c>
      <c r="AA17" s="203"/>
    </row>
    <row r="18" spans="1:27" s="206" customFormat="1" ht="23" x14ac:dyDescent="0.25">
      <c r="A18" s="291">
        <v>1</v>
      </c>
      <c r="B18" s="204" t="s">
        <v>190</v>
      </c>
      <c r="C18" s="34"/>
      <c r="D18" s="34"/>
      <c r="E18" s="34"/>
      <c r="F18" s="34"/>
      <c r="G18" s="34"/>
      <c r="H18" s="34"/>
      <c r="I18" s="34"/>
      <c r="J18" s="34"/>
      <c r="K18" s="34"/>
      <c r="L18" s="34"/>
      <c r="M18" s="34"/>
      <c r="N18" s="34"/>
      <c r="O18" s="29">
        <v>0</v>
      </c>
      <c r="P18" s="253"/>
      <c r="Q18" s="253"/>
      <c r="R18" s="253"/>
      <c r="S18" s="253"/>
      <c r="T18" s="253"/>
      <c r="U18" s="253"/>
      <c r="V18" s="253"/>
      <c r="W18" s="253"/>
      <c r="X18" s="253">
        <f>SUM(O18:W18)</f>
        <v>0</v>
      </c>
      <c r="Y18" s="152"/>
      <c r="Z18" s="205"/>
    </row>
    <row r="19" spans="1:27" s="206" customFormat="1" x14ac:dyDescent="0.25">
      <c r="A19" s="291">
        <v>2</v>
      </c>
      <c r="B19" s="207" t="s">
        <v>191</v>
      </c>
      <c r="C19" s="34"/>
      <c r="D19" s="34"/>
      <c r="E19" s="34"/>
      <c r="F19" s="34"/>
      <c r="G19" s="34"/>
      <c r="H19" s="34"/>
      <c r="I19" s="34"/>
      <c r="J19" s="34"/>
      <c r="K19" s="34"/>
      <c r="L19" s="34"/>
      <c r="M19" s="34"/>
      <c r="N19" s="34"/>
      <c r="O19" s="29">
        <v>0</v>
      </c>
      <c r="P19" s="29"/>
      <c r="Q19" s="29"/>
      <c r="R19" s="29"/>
      <c r="S19" s="29"/>
      <c r="T19" s="29"/>
      <c r="U19" s="29"/>
      <c r="V19" s="29"/>
      <c r="W19" s="29"/>
      <c r="X19" s="253">
        <f t="shared" ref="X19:X35" si="0">SUM(O19:W19)</f>
        <v>0</v>
      </c>
      <c r="Y19" s="290"/>
      <c r="Z19" s="149"/>
    </row>
    <row r="20" spans="1:27" s="206" customFormat="1" x14ac:dyDescent="0.25">
      <c r="A20" s="291">
        <v>3</v>
      </c>
      <c r="B20" s="207" t="s">
        <v>250</v>
      </c>
      <c r="C20" s="34"/>
      <c r="D20" s="34"/>
      <c r="E20" s="34"/>
      <c r="F20" s="34"/>
      <c r="G20" s="34"/>
      <c r="H20" s="34"/>
      <c r="I20" s="34"/>
      <c r="J20" s="34"/>
      <c r="K20" s="34"/>
      <c r="L20" s="34"/>
      <c r="M20" s="34"/>
      <c r="N20" s="34"/>
      <c r="O20" s="29">
        <v>0</v>
      </c>
      <c r="P20" s="29"/>
      <c r="Q20" s="29"/>
      <c r="R20" s="29"/>
      <c r="S20" s="29"/>
      <c r="T20" s="29"/>
      <c r="U20" s="29"/>
      <c r="V20" s="29"/>
      <c r="W20" s="29"/>
      <c r="X20" s="253">
        <f t="shared" si="0"/>
        <v>0</v>
      </c>
      <c r="Y20" s="158"/>
      <c r="Z20" s="171"/>
    </row>
    <row r="21" spans="1:27" s="206" customFormat="1" ht="23" x14ac:dyDescent="0.25">
      <c r="A21" s="289">
        <v>4</v>
      </c>
      <c r="B21" s="207" t="s">
        <v>251</v>
      </c>
      <c r="C21" s="34"/>
      <c r="D21" s="34"/>
      <c r="E21" s="34"/>
      <c r="F21" s="34"/>
      <c r="G21" s="34"/>
      <c r="H21" s="34"/>
      <c r="I21" s="34"/>
      <c r="J21" s="34"/>
      <c r="K21" s="34"/>
      <c r="L21" s="34"/>
      <c r="M21" s="34"/>
      <c r="N21" s="34"/>
      <c r="O21" s="16">
        <v>0</v>
      </c>
      <c r="P21" s="16"/>
      <c r="Q21" s="16"/>
      <c r="R21" s="16"/>
      <c r="S21" s="16"/>
      <c r="T21" s="16"/>
      <c r="U21" s="16"/>
      <c r="V21" s="16"/>
      <c r="W21" s="16"/>
      <c r="X21" s="253">
        <f t="shared" si="0"/>
        <v>0</v>
      </c>
      <c r="Y21" s="158"/>
      <c r="Z21" s="171"/>
    </row>
    <row r="22" spans="1:27" s="206" customFormat="1" ht="23" x14ac:dyDescent="0.25">
      <c r="A22" s="289">
        <v>5</v>
      </c>
      <c r="B22" s="171" t="s">
        <v>192</v>
      </c>
      <c r="C22" s="34"/>
      <c r="D22" s="34"/>
      <c r="E22" s="34"/>
      <c r="F22" s="34"/>
      <c r="G22" s="34"/>
      <c r="H22" s="34"/>
      <c r="I22" s="34"/>
      <c r="J22" s="34"/>
      <c r="K22" s="34"/>
      <c r="L22" s="34"/>
      <c r="M22" s="34"/>
      <c r="N22" s="34"/>
      <c r="O22" s="16">
        <v>0</v>
      </c>
      <c r="P22" s="16"/>
      <c r="Q22" s="16"/>
      <c r="R22" s="16"/>
      <c r="S22" s="16"/>
      <c r="T22" s="16"/>
      <c r="U22" s="16"/>
      <c r="V22" s="16"/>
      <c r="W22" s="16"/>
      <c r="X22" s="253">
        <f t="shared" si="0"/>
        <v>0</v>
      </c>
      <c r="Y22" s="158"/>
      <c r="Z22" s="171"/>
    </row>
    <row r="23" spans="1:27" ht="14.15" customHeight="1" x14ac:dyDescent="0.25">
      <c r="A23" s="396">
        <v>6</v>
      </c>
      <c r="B23" s="400" t="s">
        <v>223</v>
      </c>
      <c r="C23" s="34"/>
      <c r="D23" s="34"/>
      <c r="E23" s="34"/>
      <c r="F23" s="34"/>
      <c r="G23" s="34"/>
      <c r="H23" s="34"/>
      <c r="I23" s="34"/>
      <c r="J23" s="34"/>
      <c r="K23" s="34"/>
      <c r="L23" s="34"/>
      <c r="M23" s="34"/>
      <c r="N23" s="34"/>
      <c r="O23" s="16">
        <v>17592</v>
      </c>
      <c r="P23" s="16"/>
      <c r="Q23" s="16"/>
      <c r="R23" s="16"/>
      <c r="S23" s="16"/>
      <c r="T23" s="16">
        <v>-8796</v>
      </c>
      <c r="U23" s="16"/>
      <c r="V23" s="16"/>
      <c r="W23" s="16"/>
      <c r="X23" s="253">
        <f t="shared" si="0"/>
        <v>8796</v>
      </c>
      <c r="Y23" s="160" t="s">
        <v>42</v>
      </c>
      <c r="Z23" s="208" t="s">
        <v>43</v>
      </c>
    </row>
    <row r="24" spans="1:27" ht="14.15" customHeight="1" x14ac:dyDescent="0.25">
      <c r="A24" s="396"/>
      <c r="B24" s="400"/>
      <c r="C24" s="34"/>
      <c r="D24" s="34"/>
      <c r="E24" s="34"/>
      <c r="F24" s="34"/>
      <c r="G24" s="34"/>
      <c r="H24" s="34"/>
      <c r="I24" s="34"/>
      <c r="J24" s="34"/>
      <c r="K24" s="34"/>
      <c r="L24" s="34"/>
      <c r="M24" s="34"/>
      <c r="N24" s="34"/>
      <c r="O24" s="16">
        <v>1466</v>
      </c>
      <c r="P24" s="16"/>
      <c r="Q24" s="16"/>
      <c r="R24" s="16"/>
      <c r="S24" s="16"/>
      <c r="T24" s="16">
        <v>-733</v>
      </c>
      <c r="U24" s="16"/>
      <c r="V24" s="16"/>
      <c r="W24" s="16"/>
      <c r="X24" s="253">
        <f t="shared" si="0"/>
        <v>733</v>
      </c>
      <c r="Y24" s="209" t="s">
        <v>44</v>
      </c>
      <c r="Z24" s="208" t="s">
        <v>45</v>
      </c>
    </row>
    <row r="25" spans="1:27" ht="14.15" customHeight="1" x14ac:dyDescent="0.25">
      <c r="A25" s="396"/>
      <c r="B25" s="400"/>
      <c r="C25" s="34"/>
      <c r="D25" s="34"/>
      <c r="E25" s="34"/>
      <c r="F25" s="34"/>
      <c r="G25" s="34"/>
      <c r="H25" s="34"/>
      <c r="I25" s="34"/>
      <c r="J25" s="34"/>
      <c r="K25" s="34"/>
      <c r="L25" s="34"/>
      <c r="M25" s="34"/>
      <c r="N25" s="34"/>
      <c r="O25" s="16">
        <v>950</v>
      </c>
      <c r="P25" s="16"/>
      <c r="Q25" s="16"/>
      <c r="R25" s="16"/>
      <c r="S25" s="16"/>
      <c r="T25" s="16">
        <v>-475</v>
      </c>
      <c r="U25" s="16"/>
      <c r="V25" s="16"/>
      <c r="W25" s="16"/>
      <c r="X25" s="253">
        <f t="shared" si="0"/>
        <v>475</v>
      </c>
      <c r="Y25" s="209" t="s">
        <v>46</v>
      </c>
      <c r="Z25" s="208" t="s">
        <v>47</v>
      </c>
    </row>
    <row r="26" spans="1:27" ht="14.15" customHeight="1" x14ac:dyDescent="0.25">
      <c r="A26" s="396"/>
      <c r="B26" s="400"/>
      <c r="C26" s="34"/>
      <c r="D26" s="34"/>
      <c r="E26" s="34"/>
      <c r="F26" s="34"/>
      <c r="G26" s="34"/>
      <c r="H26" s="34"/>
      <c r="I26" s="34"/>
      <c r="J26" s="34"/>
      <c r="K26" s="34"/>
      <c r="L26" s="34"/>
      <c r="M26" s="34"/>
      <c r="N26" s="34"/>
      <c r="O26" s="16">
        <v>2050</v>
      </c>
      <c r="P26" s="16"/>
      <c r="Q26" s="16"/>
      <c r="R26" s="16"/>
      <c r="S26" s="16"/>
      <c r="T26" s="16">
        <v>-1025</v>
      </c>
      <c r="U26" s="16"/>
      <c r="V26" s="16"/>
      <c r="W26" s="16"/>
      <c r="X26" s="253">
        <f t="shared" si="0"/>
        <v>1025</v>
      </c>
      <c r="Y26" s="209" t="s">
        <v>48</v>
      </c>
      <c r="Z26" s="208" t="s">
        <v>49</v>
      </c>
    </row>
    <row r="27" spans="1:27" ht="14.15" customHeight="1" x14ac:dyDescent="0.25">
      <c r="A27" s="396"/>
      <c r="B27" s="400"/>
      <c r="C27" s="34"/>
      <c r="D27" s="34"/>
      <c r="E27" s="34"/>
      <c r="F27" s="34"/>
      <c r="G27" s="34"/>
      <c r="H27" s="34"/>
      <c r="I27" s="34"/>
      <c r="J27" s="34"/>
      <c r="K27" s="34"/>
      <c r="L27" s="34"/>
      <c r="M27" s="34"/>
      <c r="N27" s="34"/>
      <c r="O27" s="16">
        <v>1466</v>
      </c>
      <c r="P27" s="16"/>
      <c r="Q27" s="16"/>
      <c r="R27" s="16"/>
      <c r="S27" s="16"/>
      <c r="T27" s="16">
        <v>-733</v>
      </c>
      <c r="U27" s="16"/>
      <c r="V27" s="16"/>
      <c r="W27" s="16"/>
      <c r="X27" s="253">
        <f t="shared" si="0"/>
        <v>733</v>
      </c>
      <c r="Y27" s="209" t="s">
        <v>50</v>
      </c>
      <c r="Z27" s="208" t="s">
        <v>51</v>
      </c>
    </row>
    <row r="28" spans="1:27" ht="24" customHeight="1" x14ac:dyDescent="0.25">
      <c r="A28" s="396"/>
      <c r="B28" s="400"/>
      <c r="C28" s="34"/>
      <c r="D28" s="34"/>
      <c r="E28" s="34"/>
      <c r="F28" s="34"/>
      <c r="G28" s="34"/>
      <c r="H28" s="34"/>
      <c r="I28" s="34"/>
      <c r="J28" s="34"/>
      <c r="K28" s="34"/>
      <c r="L28" s="34"/>
      <c r="M28" s="34"/>
      <c r="N28" s="34"/>
      <c r="O28" s="16">
        <v>900</v>
      </c>
      <c r="P28" s="16"/>
      <c r="Q28" s="16"/>
      <c r="R28" s="16"/>
      <c r="S28" s="16"/>
      <c r="T28" s="16">
        <v>-450</v>
      </c>
      <c r="U28" s="16"/>
      <c r="V28" s="16">
        <v>-400</v>
      </c>
      <c r="W28" s="16"/>
      <c r="X28" s="253">
        <f t="shared" si="0"/>
        <v>50</v>
      </c>
      <c r="Y28" s="160" t="s">
        <v>52</v>
      </c>
      <c r="Z28" s="354" t="s">
        <v>320</v>
      </c>
    </row>
    <row r="29" spans="1:27" s="206" customFormat="1" ht="26.5" customHeight="1" x14ac:dyDescent="0.25">
      <c r="A29" s="329">
        <v>7</v>
      </c>
      <c r="B29" s="210" t="s">
        <v>252</v>
      </c>
      <c r="C29" s="34"/>
      <c r="D29" s="34"/>
      <c r="E29" s="34"/>
      <c r="F29" s="34"/>
      <c r="G29" s="34"/>
      <c r="H29" s="34"/>
      <c r="I29" s="34"/>
      <c r="J29" s="34"/>
      <c r="K29" s="34"/>
      <c r="L29" s="34"/>
      <c r="M29" s="34"/>
      <c r="N29" s="34"/>
      <c r="O29" s="16">
        <v>0</v>
      </c>
      <c r="P29" s="16"/>
      <c r="Q29" s="16"/>
      <c r="R29" s="16"/>
      <c r="S29" s="16"/>
      <c r="T29" s="16"/>
      <c r="U29" s="16"/>
      <c r="V29" s="16"/>
      <c r="W29" s="16"/>
      <c r="X29" s="253">
        <f t="shared" si="0"/>
        <v>0</v>
      </c>
      <c r="Y29" s="329"/>
      <c r="Z29" s="171"/>
    </row>
    <row r="30" spans="1:27" s="206" customFormat="1" ht="32.5" customHeight="1" x14ac:dyDescent="0.25">
      <c r="A30" s="329">
        <v>8</v>
      </c>
      <c r="B30" s="210" t="s">
        <v>253</v>
      </c>
      <c r="C30" s="213"/>
      <c r="D30" s="300"/>
      <c r="E30" s="300"/>
      <c r="F30" s="300"/>
      <c r="G30" s="213"/>
      <c r="H30" s="34"/>
      <c r="I30" s="34"/>
      <c r="J30" s="34"/>
      <c r="K30" s="34"/>
      <c r="L30" s="45"/>
      <c r="M30" s="45"/>
      <c r="N30" s="45"/>
      <c r="O30" s="16">
        <v>200</v>
      </c>
      <c r="P30" s="16"/>
      <c r="Q30" s="16"/>
      <c r="R30" s="16"/>
      <c r="S30" s="16"/>
      <c r="T30" s="16"/>
      <c r="U30" s="16"/>
      <c r="V30" s="16"/>
      <c r="W30" s="16"/>
      <c r="X30" s="253">
        <f t="shared" si="0"/>
        <v>200</v>
      </c>
      <c r="Y30" s="211" t="s">
        <v>136</v>
      </c>
      <c r="Z30" s="212" t="s">
        <v>193</v>
      </c>
    </row>
    <row r="31" spans="1:27" s="206" customFormat="1" ht="47.5" customHeight="1" x14ac:dyDescent="0.25">
      <c r="A31" s="14">
        <v>9</v>
      </c>
      <c r="B31" s="47" t="s">
        <v>194</v>
      </c>
      <c r="C31" s="14"/>
      <c r="D31" s="14"/>
      <c r="E31" s="14"/>
      <c r="F31" s="14"/>
      <c r="G31" s="14"/>
      <c r="H31" s="14"/>
      <c r="I31" s="34"/>
      <c r="J31" s="34"/>
      <c r="K31" s="34"/>
      <c r="L31" s="34"/>
      <c r="M31" s="22"/>
      <c r="N31" s="45"/>
      <c r="O31" s="16">
        <v>600</v>
      </c>
      <c r="P31" s="16"/>
      <c r="Q31" s="16"/>
      <c r="R31" s="16"/>
      <c r="S31" s="16"/>
      <c r="T31" s="16"/>
      <c r="U31" s="16"/>
      <c r="V31" s="16"/>
      <c r="W31" s="16"/>
      <c r="X31" s="253">
        <f t="shared" si="0"/>
        <v>600</v>
      </c>
      <c r="Y31" s="52" t="s">
        <v>61</v>
      </c>
      <c r="Z31" s="35" t="s">
        <v>62</v>
      </c>
    </row>
    <row r="32" spans="1:27" s="206" customFormat="1" ht="47.15" customHeight="1" x14ac:dyDescent="0.25">
      <c r="A32" s="14">
        <v>10</v>
      </c>
      <c r="B32" s="35" t="s">
        <v>65</v>
      </c>
      <c r="C32" s="34"/>
      <c r="D32" s="34"/>
      <c r="E32" s="34"/>
      <c r="F32" s="34"/>
      <c r="G32" s="34"/>
      <c r="H32" s="34"/>
      <c r="I32" s="34"/>
      <c r="J32" s="34"/>
      <c r="K32" s="14"/>
      <c r="L32" s="14"/>
      <c r="M32" s="14"/>
      <c r="N32" s="14"/>
      <c r="O32" s="16">
        <v>161</v>
      </c>
      <c r="P32" s="16"/>
      <c r="Q32" s="16"/>
      <c r="R32" s="16"/>
      <c r="S32" s="16"/>
      <c r="T32" s="16"/>
      <c r="U32" s="16"/>
      <c r="V32" s="16"/>
      <c r="W32" s="16"/>
      <c r="X32" s="253">
        <f t="shared" si="0"/>
        <v>161</v>
      </c>
      <c r="Y32" s="52" t="s">
        <v>64</v>
      </c>
      <c r="Z32" s="35" t="s">
        <v>63</v>
      </c>
    </row>
    <row r="33" spans="1:28" s="206" customFormat="1" ht="46.5" customHeight="1" x14ac:dyDescent="0.25">
      <c r="A33" s="14">
        <v>11</v>
      </c>
      <c r="B33" s="47" t="s">
        <v>195</v>
      </c>
      <c r="C33" s="213"/>
      <c r="D33" s="213"/>
      <c r="E33" s="213"/>
      <c r="F33" s="213"/>
      <c r="G33" s="213"/>
      <c r="H33" s="213"/>
      <c r="I33" s="34"/>
      <c r="J33" s="34"/>
      <c r="K33" s="34"/>
      <c r="L33" s="34"/>
      <c r="M33" s="34"/>
      <c r="N33" s="34"/>
      <c r="O33" s="16">
        <v>70</v>
      </c>
      <c r="P33" s="16"/>
      <c r="Q33" s="16"/>
      <c r="R33" s="16"/>
      <c r="S33" s="16"/>
      <c r="T33" s="16"/>
      <c r="U33" s="16"/>
      <c r="V33" s="16"/>
      <c r="W33" s="16"/>
      <c r="X33" s="253">
        <f t="shared" si="0"/>
        <v>70</v>
      </c>
      <c r="Y33" s="52" t="s">
        <v>61</v>
      </c>
      <c r="Z33" s="35" t="s">
        <v>62</v>
      </c>
    </row>
    <row r="34" spans="1:28" s="206" customFormat="1" ht="46.5" customHeight="1" x14ac:dyDescent="0.25">
      <c r="A34" s="357">
        <v>12</v>
      </c>
      <c r="B34" s="364" t="s">
        <v>332</v>
      </c>
      <c r="C34" s="213"/>
      <c r="D34" s="213"/>
      <c r="E34" s="213"/>
      <c r="F34" s="213"/>
      <c r="G34" s="213"/>
      <c r="H34" s="213"/>
      <c r="I34" s="346"/>
      <c r="J34" s="346"/>
      <c r="K34" s="34"/>
      <c r="L34" s="34"/>
      <c r="M34" s="34"/>
      <c r="N34" s="34"/>
      <c r="O34" s="16"/>
      <c r="P34" s="16"/>
      <c r="Q34" s="16"/>
      <c r="R34" s="16"/>
      <c r="S34" s="16"/>
      <c r="T34" s="362">
        <v>800</v>
      </c>
      <c r="U34" s="362"/>
      <c r="V34" s="362"/>
      <c r="W34" s="362">
        <v>-800</v>
      </c>
      <c r="X34" s="253">
        <f t="shared" si="0"/>
        <v>0</v>
      </c>
      <c r="Y34" s="160" t="s">
        <v>328</v>
      </c>
      <c r="Z34" s="361" t="s">
        <v>329</v>
      </c>
    </row>
    <row r="35" spans="1:28" s="206" customFormat="1" ht="46.5" customHeight="1" x14ac:dyDescent="0.25">
      <c r="A35" s="357">
        <v>13</v>
      </c>
      <c r="B35" s="358" t="s">
        <v>333</v>
      </c>
      <c r="C35" s="213"/>
      <c r="D35" s="213"/>
      <c r="E35" s="213"/>
      <c r="F35" s="213"/>
      <c r="G35" s="213"/>
      <c r="H35" s="213"/>
      <c r="I35" s="346"/>
      <c r="J35" s="346"/>
      <c r="K35" s="34"/>
      <c r="L35" s="34"/>
      <c r="M35" s="34"/>
      <c r="N35" s="34"/>
      <c r="O35" s="16"/>
      <c r="P35" s="16"/>
      <c r="Q35" s="16"/>
      <c r="R35" s="16"/>
      <c r="S35" s="16"/>
      <c r="T35" s="363">
        <v>736.02</v>
      </c>
      <c r="U35" s="363"/>
      <c r="V35" s="363">
        <v>1048.5</v>
      </c>
      <c r="W35" s="363">
        <v>-1784.52</v>
      </c>
      <c r="X35" s="253">
        <f t="shared" si="0"/>
        <v>0</v>
      </c>
      <c r="Y35" s="160" t="s">
        <v>330</v>
      </c>
      <c r="Z35" s="361" t="s">
        <v>331</v>
      </c>
    </row>
    <row r="36" spans="1:28" ht="15" customHeight="1" x14ac:dyDescent="0.25">
      <c r="A36" s="214"/>
      <c r="B36" s="215" t="s">
        <v>149</v>
      </c>
      <c r="C36" s="216"/>
      <c r="D36" s="216"/>
      <c r="E36" s="216"/>
      <c r="F36" s="217"/>
      <c r="G36" s="217"/>
      <c r="H36" s="217"/>
      <c r="I36" s="217"/>
      <c r="J36" s="217"/>
      <c r="K36" s="217"/>
      <c r="L36" s="217"/>
      <c r="M36" s="217"/>
      <c r="N36" s="217"/>
      <c r="O36" s="218">
        <f>SUM(O18:O35)</f>
        <v>25455</v>
      </c>
      <c r="P36" s="218">
        <f t="shared" ref="P36:S36" si="1">SUM(P18:P35)</f>
        <v>0</v>
      </c>
      <c r="Q36" s="218">
        <f t="shared" si="1"/>
        <v>0</v>
      </c>
      <c r="R36" s="218">
        <f t="shared" si="1"/>
        <v>0</v>
      </c>
      <c r="S36" s="218">
        <f t="shared" si="1"/>
        <v>0</v>
      </c>
      <c r="T36" s="218">
        <f t="shared" ref="T36:W36" si="2">SUM(T18:T35)</f>
        <v>-10675.98</v>
      </c>
      <c r="U36" s="218">
        <f t="shared" ref="U36:V36" si="3">SUM(U18:U35)</f>
        <v>0</v>
      </c>
      <c r="V36" s="218">
        <f t="shared" si="3"/>
        <v>648.5</v>
      </c>
      <c r="W36" s="218">
        <f t="shared" si="2"/>
        <v>-2584.52</v>
      </c>
      <c r="X36" s="218">
        <f t="shared" ref="X36" si="4">SUM(X18:X35)</f>
        <v>12843</v>
      </c>
      <c r="Y36" s="219"/>
      <c r="Z36" s="219"/>
    </row>
    <row r="37" spans="1:28" ht="14.5" customHeight="1" x14ac:dyDescent="0.25">
      <c r="A37" s="220"/>
      <c r="B37" s="221"/>
      <c r="C37" s="222"/>
      <c r="D37" s="222"/>
      <c r="E37" s="222"/>
      <c r="F37" s="223"/>
      <c r="G37" s="223"/>
      <c r="H37" s="223"/>
      <c r="I37" s="223"/>
      <c r="J37" s="223"/>
      <c r="K37" s="223"/>
      <c r="L37" s="223"/>
      <c r="M37" s="223"/>
      <c r="N37" s="223"/>
      <c r="O37" s="224"/>
      <c r="P37" s="224"/>
      <c r="Q37" s="224"/>
      <c r="R37" s="224"/>
      <c r="S37" s="224"/>
      <c r="T37" s="224"/>
      <c r="U37" s="224"/>
      <c r="V37" s="224"/>
      <c r="W37" s="224"/>
      <c r="X37" s="224"/>
      <c r="Y37" s="225"/>
      <c r="Z37" s="225"/>
    </row>
    <row r="38" spans="1:28" ht="12.65" customHeight="1" x14ac:dyDescent="0.25">
      <c r="A38" s="376" t="s">
        <v>105</v>
      </c>
      <c r="B38" s="376" t="s">
        <v>196</v>
      </c>
      <c r="C38" s="377" t="s">
        <v>14</v>
      </c>
      <c r="D38" s="377"/>
      <c r="E38" s="377"/>
      <c r="F38" s="377"/>
      <c r="G38" s="377"/>
      <c r="H38" s="377"/>
      <c r="I38" s="377"/>
      <c r="J38" s="377"/>
      <c r="K38" s="383" t="s">
        <v>15</v>
      </c>
      <c r="L38" s="383"/>
      <c r="M38" s="383"/>
      <c r="N38" s="383"/>
      <c r="O38" s="377"/>
      <c r="P38" s="377"/>
      <c r="Q38" s="377"/>
      <c r="R38" s="377"/>
      <c r="S38" s="377"/>
      <c r="T38" s="377"/>
      <c r="U38" s="377"/>
      <c r="V38" s="377"/>
      <c r="W38" s="377"/>
      <c r="X38" s="377"/>
      <c r="Y38" s="377"/>
      <c r="Z38" s="377"/>
    </row>
    <row r="39" spans="1:28" ht="12.65" customHeight="1" x14ac:dyDescent="0.25">
      <c r="A39" s="376"/>
      <c r="B39" s="376"/>
      <c r="C39" s="377"/>
      <c r="D39" s="377"/>
      <c r="E39" s="377"/>
      <c r="F39" s="377"/>
      <c r="G39" s="377"/>
      <c r="H39" s="377"/>
      <c r="I39" s="377"/>
      <c r="J39" s="377"/>
      <c r="K39" s="200">
        <v>1</v>
      </c>
      <c r="L39" s="200">
        <v>2</v>
      </c>
      <c r="M39" s="288">
        <v>3</v>
      </c>
      <c r="N39" s="288">
        <v>4</v>
      </c>
      <c r="O39" s="377"/>
      <c r="P39" s="377"/>
      <c r="Q39" s="377"/>
      <c r="R39" s="377"/>
      <c r="S39" s="377"/>
      <c r="T39" s="377"/>
      <c r="U39" s="377"/>
      <c r="V39" s="377"/>
      <c r="W39" s="377"/>
      <c r="X39" s="377"/>
      <c r="Y39" s="377"/>
      <c r="Z39" s="377"/>
    </row>
    <row r="40" spans="1:28" ht="37" customHeight="1" x14ac:dyDescent="0.25">
      <c r="A40" s="369" t="s">
        <v>197</v>
      </c>
      <c r="B40" s="292" t="s">
        <v>224</v>
      </c>
      <c r="C40" s="398" t="s">
        <v>225</v>
      </c>
      <c r="D40" s="398"/>
      <c r="E40" s="398"/>
      <c r="F40" s="398"/>
      <c r="G40" s="398"/>
      <c r="H40" s="398"/>
      <c r="I40" s="398"/>
      <c r="J40" s="398"/>
      <c r="K40" s="226">
        <v>31250</v>
      </c>
      <c r="L40" s="226">
        <v>31250</v>
      </c>
      <c r="M40" s="226">
        <v>31250</v>
      </c>
      <c r="N40" s="226">
        <v>31250</v>
      </c>
      <c r="O40" s="375"/>
      <c r="P40" s="375"/>
      <c r="Q40" s="375"/>
      <c r="R40" s="375"/>
      <c r="S40" s="375"/>
      <c r="T40" s="375"/>
      <c r="U40" s="375"/>
      <c r="V40" s="375"/>
      <c r="W40" s="375"/>
      <c r="X40" s="375"/>
      <c r="Y40" s="375"/>
      <c r="Z40" s="375"/>
    </row>
    <row r="41" spans="1:28" ht="29.15" customHeight="1" x14ac:dyDescent="0.25">
      <c r="A41" s="370"/>
      <c r="B41" s="334" t="s">
        <v>297</v>
      </c>
      <c r="C41" s="408" t="s">
        <v>298</v>
      </c>
      <c r="D41" s="408"/>
      <c r="E41" s="408"/>
      <c r="F41" s="408"/>
      <c r="G41" s="408"/>
      <c r="H41" s="408"/>
      <c r="I41" s="408"/>
      <c r="J41" s="408"/>
      <c r="K41" s="335">
        <v>38</v>
      </c>
      <c r="L41" s="335">
        <v>38</v>
      </c>
      <c r="M41" s="335">
        <v>38</v>
      </c>
      <c r="N41" s="335">
        <v>40</v>
      </c>
      <c r="O41" s="375"/>
      <c r="P41" s="375"/>
      <c r="Q41" s="375"/>
      <c r="R41" s="375"/>
      <c r="S41" s="375"/>
      <c r="T41" s="375"/>
      <c r="U41" s="375"/>
      <c r="V41" s="375"/>
      <c r="W41" s="375"/>
      <c r="X41" s="375"/>
      <c r="Y41" s="375"/>
      <c r="Z41" s="375"/>
    </row>
    <row r="42" spans="1:28" ht="12" customHeight="1" x14ac:dyDescent="0.25">
      <c r="A42" s="398"/>
      <c r="B42" s="377" t="s">
        <v>27</v>
      </c>
      <c r="C42" s="377" t="s">
        <v>28</v>
      </c>
      <c r="D42" s="377"/>
      <c r="E42" s="377"/>
      <c r="F42" s="377"/>
      <c r="G42" s="377"/>
      <c r="H42" s="377"/>
      <c r="I42" s="377"/>
      <c r="J42" s="377"/>
      <c r="K42" s="377"/>
      <c r="L42" s="377"/>
      <c r="M42" s="377"/>
      <c r="N42" s="377"/>
      <c r="O42" s="379" t="s">
        <v>29</v>
      </c>
      <c r="P42" s="379" t="s">
        <v>306</v>
      </c>
      <c r="Q42" s="379" t="s">
        <v>310</v>
      </c>
      <c r="R42" s="379" t="s">
        <v>318</v>
      </c>
      <c r="S42" s="379" t="s">
        <v>319</v>
      </c>
      <c r="T42" s="379" t="s">
        <v>322</v>
      </c>
      <c r="U42" s="379" t="s">
        <v>338</v>
      </c>
      <c r="V42" s="379" t="s">
        <v>341</v>
      </c>
      <c r="W42" s="379" t="s">
        <v>350</v>
      </c>
      <c r="X42" s="379" t="s">
        <v>307</v>
      </c>
      <c r="Y42" s="373" t="s">
        <v>30</v>
      </c>
      <c r="Z42" s="373"/>
    </row>
    <row r="43" spans="1:28" ht="12" customHeight="1" x14ac:dyDescent="0.25">
      <c r="A43" s="398"/>
      <c r="B43" s="377"/>
      <c r="C43" s="326" t="s">
        <v>31</v>
      </c>
      <c r="D43" s="326" t="s">
        <v>32</v>
      </c>
      <c r="E43" s="326" t="s">
        <v>33</v>
      </c>
      <c r="F43" s="326" t="s">
        <v>34</v>
      </c>
      <c r="G43" s="326" t="s">
        <v>33</v>
      </c>
      <c r="H43" s="326" t="s">
        <v>35</v>
      </c>
      <c r="I43" s="326" t="s">
        <v>35</v>
      </c>
      <c r="J43" s="326" t="s">
        <v>34</v>
      </c>
      <c r="K43" s="326" t="s">
        <v>36</v>
      </c>
      <c r="L43" s="326" t="s">
        <v>37</v>
      </c>
      <c r="M43" s="326" t="s">
        <v>38</v>
      </c>
      <c r="N43" s="326" t="s">
        <v>39</v>
      </c>
      <c r="O43" s="379"/>
      <c r="P43" s="379"/>
      <c r="Q43" s="379"/>
      <c r="R43" s="379"/>
      <c r="S43" s="379"/>
      <c r="T43" s="379"/>
      <c r="U43" s="379"/>
      <c r="V43" s="379"/>
      <c r="W43" s="379"/>
      <c r="X43" s="379"/>
      <c r="Y43" s="327" t="s">
        <v>40</v>
      </c>
      <c r="Z43" s="327" t="s">
        <v>41</v>
      </c>
    </row>
    <row r="44" spans="1:28" ht="37" customHeight="1" x14ac:dyDescent="0.25">
      <c r="A44" s="260">
        <v>1</v>
      </c>
      <c r="B44" s="72" t="s">
        <v>226</v>
      </c>
      <c r="C44" s="227"/>
      <c r="D44" s="328"/>
      <c r="E44" s="328"/>
      <c r="F44" s="346"/>
      <c r="G44" s="346"/>
      <c r="H44" s="346"/>
      <c r="I44" s="346"/>
      <c r="J44" s="197"/>
      <c r="K44" s="197"/>
      <c r="L44" s="34"/>
      <c r="M44" s="34"/>
      <c r="N44" s="34"/>
      <c r="O44" s="16">
        <v>6200</v>
      </c>
      <c r="P44" s="253"/>
      <c r="Q44" s="253"/>
      <c r="R44" s="253"/>
      <c r="S44" s="253"/>
      <c r="T44" s="253"/>
      <c r="U44" s="253"/>
      <c r="V44" s="253"/>
      <c r="W44" s="253"/>
      <c r="X44" s="253">
        <f>SUM(O44:W44)</f>
        <v>6200</v>
      </c>
      <c r="Y44" s="264" t="s">
        <v>283</v>
      </c>
      <c r="Z44" s="252" t="s">
        <v>212</v>
      </c>
      <c r="AA44" s="229"/>
    </row>
    <row r="45" spans="1:28" ht="23" x14ac:dyDescent="0.25">
      <c r="A45" s="378">
        <v>2</v>
      </c>
      <c r="B45" s="380" t="s">
        <v>227</v>
      </c>
      <c r="C45" s="227"/>
      <c r="D45" s="227"/>
      <c r="E45" s="227"/>
      <c r="F45" s="227"/>
      <c r="G45" s="227"/>
      <c r="H45" s="227"/>
      <c r="I45" s="34"/>
      <c r="J45" s="34"/>
      <c r="K45" s="34"/>
      <c r="L45" s="34"/>
      <c r="M45" s="34"/>
      <c r="N45" s="34"/>
      <c r="O45" s="16">
        <v>3300</v>
      </c>
      <c r="P45" s="16"/>
      <c r="Q45" s="16"/>
      <c r="R45" s="16"/>
      <c r="S45" s="16"/>
      <c r="T45" s="16"/>
      <c r="U45" s="16"/>
      <c r="V45" s="16"/>
      <c r="W45" s="16"/>
      <c r="X45" s="253">
        <f t="shared" ref="X45:X49" si="5">SUM(O45:W45)</f>
        <v>3300</v>
      </c>
      <c r="Y45" s="230" t="s">
        <v>136</v>
      </c>
      <c r="Z45" s="212" t="s">
        <v>193</v>
      </c>
      <c r="AB45" s="229"/>
    </row>
    <row r="46" spans="1:28" ht="57.5" x14ac:dyDescent="0.25">
      <c r="A46" s="378"/>
      <c r="B46" s="380"/>
      <c r="C46" s="227"/>
      <c r="D46" s="227"/>
      <c r="E46" s="227"/>
      <c r="F46" s="227"/>
      <c r="G46" s="227"/>
      <c r="H46" s="227"/>
      <c r="I46" s="34"/>
      <c r="J46" s="34"/>
      <c r="K46" s="34"/>
      <c r="L46" s="34"/>
      <c r="M46" s="34"/>
      <c r="N46" s="34"/>
      <c r="O46" s="16">
        <v>6000</v>
      </c>
      <c r="P46" s="16"/>
      <c r="Q46" s="16"/>
      <c r="R46" s="16"/>
      <c r="S46" s="16"/>
      <c r="T46" s="16"/>
      <c r="U46" s="16"/>
      <c r="V46" s="16"/>
      <c r="W46" s="16"/>
      <c r="X46" s="253">
        <f t="shared" si="5"/>
        <v>6000</v>
      </c>
      <c r="Y46" s="228" t="s">
        <v>198</v>
      </c>
      <c r="Z46" s="355" t="s">
        <v>321</v>
      </c>
      <c r="AB46" s="229"/>
    </row>
    <row r="47" spans="1:28" ht="16" customHeight="1" x14ac:dyDescent="0.25">
      <c r="A47" s="329">
        <v>3</v>
      </c>
      <c r="B47" s="330" t="s">
        <v>297</v>
      </c>
      <c r="C47" s="34"/>
      <c r="D47" s="34"/>
      <c r="E47" s="34"/>
      <c r="F47" s="34"/>
      <c r="G47" s="34"/>
      <c r="H47" s="34"/>
      <c r="I47" s="34"/>
      <c r="J47" s="34"/>
      <c r="K47" s="34"/>
      <c r="L47" s="34"/>
      <c r="M47" s="34"/>
      <c r="N47" s="34"/>
      <c r="O47" s="16">
        <v>0</v>
      </c>
      <c r="P47" s="16"/>
      <c r="Q47" s="16"/>
      <c r="R47" s="16"/>
      <c r="S47" s="16"/>
      <c r="T47" s="16"/>
      <c r="U47" s="16"/>
      <c r="V47" s="16"/>
      <c r="W47" s="16"/>
      <c r="X47" s="253">
        <f t="shared" si="5"/>
        <v>0</v>
      </c>
      <c r="Y47" s="228"/>
      <c r="Z47" s="35"/>
      <c r="AB47" s="229"/>
    </row>
    <row r="48" spans="1:28" ht="31.5" customHeight="1" x14ac:dyDescent="0.25">
      <c r="A48" s="356">
        <v>4</v>
      </c>
      <c r="B48" s="364" t="s">
        <v>336</v>
      </c>
      <c r="C48" s="346"/>
      <c r="D48" s="346"/>
      <c r="E48" s="346"/>
      <c r="F48" s="346"/>
      <c r="G48" s="346"/>
      <c r="H48" s="346"/>
      <c r="I48" s="346"/>
      <c r="J48" s="34"/>
      <c r="K48" s="34"/>
      <c r="L48" s="34"/>
      <c r="M48" s="34"/>
      <c r="N48" s="34"/>
      <c r="O48" s="16"/>
      <c r="P48" s="16"/>
      <c r="Q48" s="16"/>
      <c r="R48" s="16"/>
      <c r="S48" s="16"/>
      <c r="T48" s="16">
        <v>6106</v>
      </c>
      <c r="U48" s="16"/>
      <c r="V48" s="16"/>
      <c r="W48" s="16"/>
      <c r="X48" s="253">
        <f t="shared" si="5"/>
        <v>6106</v>
      </c>
      <c r="Y48" s="160" t="s">
        <v>283</v>
      </c>
      <c r="Z48" s="361" t="s">
        <v>212</v>
      </c>
      <c r="AB48" s="229"/>
    </row>
    <row r="49" spans="1:28" ht="29" customHeight="1" x14ac:dyDescent="0.25">
      <c r="A49" s="356">
        <v>5</v>
      </c>
      <c r="B49" s="358" t="s">
        <v>337</v>
      </c>
      <c r="C49" s="346"/>
      <c r="D49" s="346"/>
      <c r="E49" s="346"/>
      <c r="F49" s="346"/>
      <c r="G49" s="346"/>
      <c r="H49" s="346"/>
      <c r="I49" s="346"/>
      <c r="J49" s="34"/>
      <c r="K49" s="34"/>
      <c r="L49" s="34"/>
      <c r="M49" s="34"/>
      <c r="N49" s="34"/>
      <c r="O49" s="16"/>
      <c r="P49" s="16"/>
      <c r="Q49" s="16"/>
      <c r="R49" s="16"/>
      <c r="S49" s="16"/>
      <c r="T49" s="16">
        <v>4706</v>
      </c>
      <c r="U49" s="16"/>
      <c r="V49" s="16"/>
      <c r="W49" s="16"/>
      <c r="X49" s="253">
        <f t="shared" si="5"/>
        <v>4706</v>
      </c>
      <c r="Y49" s="160" t="s">
        <v>334</v>
      </c>
      <c r="Z49" s="361" t="s">
        <v>335</v>
      </c>
      <c r="AB49" s="229"/>
    </row>
    <row r="50" spans="1:28" ht="11.5" customHeight="1" x14ac:dyDescent="0.25">
      <c r="A50" s="231"/>
      <c r="B50" s="232" t="s">
        <v>149</v>
      </c>
      <c r="C50" s="232"/>
      <c r="D50" s="232"/>
      <c r="E50" s="232"/>
      <c r="F50" s="232"/>
      <c r="G50" s="232"/>
      <c r="H50" s="232"/>
      <c r="I50" s="232"/>
      <c r="J50" s="232"/>
      <c r="K50" s="232"/>
      <c r="L50" s="232"/>
      <c r="M50" s="232"/>
      <c r="N50" s="232"/>
      <c r="O50" s="233">
        <f t="shared" ref="O50:W50" si="6">SUM(O44:O49)</f>
        <v>15500</v>
      </c>
      <c r="P50" s="233">
        <f t="shared" si="6"/>
        <v>0</v>
      </c>
      <c r="Q50" s="233">
        <f t="shared" si="6"/>
        <v>0</v>
      </c>
      <c r="R50" s="233">
        <f t="shared" si="6"/>
        <v>0</v>
      </c>
      <c r="S50" s="233">
        <f t="shared" si="6"/>
        <v>0</v>
      </c>
      <c r="T50" s="233">
        <f t="shared" ref="T50:V50" si="7">SUM(T44:T49)</f>
        <v>10812</v>
      </c>
      <c r="U50" s="233">
        <f t="shared" si="7"/>
        <v>0</v>
      </c>
      <c r="V50" s="233">
        <f t="shared" si="7"/>
        <v>0</v>
      </c>
      <c r="W50" s="233">
        <f t="shared" si="6"/>
        <v>0</v>
      </c>
      <c r="X50" s="233">
        <f>SUM(X44:X49)</f>
        <v>26312</v>
      </c>
      <c r="Y50" s="234">
        <v>0</v>
      </c>
      <c r="Z50" s="235"/>
    </row>
    <row r="51" spans="1:28" ht="15" customHeight="1" x14ac:dyDescent="0.25">
      <c r="A51" s="236"/>
      <c r="B51" s="237"/>
      <c r="C51" s="237"/>
      <c r="D51" s="237"/>
      <c r="E51" s="237"/>
      <c r="F51" s="237"/>
      <c r="G51" s="237"/>
      <c r="H51" s="237"/>
      <c r="I51" s="237"/>
      <c r="J51" s="237"/>
      <c r="K51" s="237"/>
      <c r="L51" s="237"/>
      <c r="M51" s="237"/>
      <c r="N51" s="237"/>
      <c r="O51" s="238"/>
      <c r="P51" s="238"/>
      <c r="Q51" s="238"/>
      <c r="R51" s="238"/>
      <c r="S51" s="238"/>
      <c r="T51" s="238"/>
      <c r="U51" s="238"/>
      <c r="V51" s="238"/>
      <c r="W51" s="238"/>
      <c r="X51" s="238"/>
      <c r="Y51" s="239"/>
      <c r="Z51" s="240"/>
    </row>
    <row r="52" spans="1:28" ht="12.75" customHeight="1" x14ac:dyDescent="0.25">
      <c r="A52" s="376" t="s">
        <v>143</v>
      </c>
      <c r="B52" s="376" t="s">
        <v>60</v>
      </c>
      <c r="C52" s="377" t="s">
        <v>14</v>
      </c>
      <c r="D52" s="377"/>
      <c r="E52" s="377"/>
      <c r="F52" s="377"/>
      <c r="G52" s="377"/>
      <c r="H52" s="377"/>
      <c r="I52" s="377"/>
      <c r="J52" s="377"/>
      <c r="K52" s="383" t="s">
        <v>15</v>
      </c>
      <c r="L52" s="383"/>
      <c r="M52" s="383"/>
      <c r="N52" s="383"/>
      <c r="O52" s="373"/>
      <c r="P52" s="373"/>
      <c r="Q52" s="373"/>
      <c r="R52" s="373"/>
      <c r="S52" s="373"/>
      <c r="T52" s="373"/>
      <c r="U52" s="373"/>
      <c r="V52" s="373"/>
      <c r="W52" s="373"/>
      <c r="X52" s="373"/>
      <c r="Y52" s="373"/>
      <c r="Z52" s="373"/>
    </row>
    <row r="53" spans="1:28" ht="10.5" customHeight="1" x14ac:dyDescent="0.25">
      <c r="A53" s="376"/>
      <c r="B53" s="376"/>
      <c r="C53" s="377"/>
      <c r="D53" s="377"/>
      <c r="E53" s="377"/>
      <c r="F53" s="377"/>
      <c r="G53" s="377"/>
      <c r="H53" s="377"/>
      <c r="I53" s="377"/>
      <c r="J53" s="377"/>
      <c r="K53" s="200">
        <v>1</v>
      </c>
      <c r="L53" s="200">
        <v>2</v>
      </c>
      <c r="M53" s="288">
        <v>3</v>
      </c>
      <c r="N53" s="288">
        <v>4</v>
      </c>
      <c r="O53" s="373"/>
      <c r="P53" s="373"/>
      <c r="Q53" s="373"/>
      <c r="R53" s="373"/>
      <c r="S53" s="373"/>
      <c r="T53" s="373"/>
      <c r="U53" s="373"/>
      <c r="V53" s="373"/>
      <c r="W53" s="373"/>
      <c r="X53" s="373"/>
      <c r="Y53" s="373"/>
      <c r="Z53" s="373"/>
    </row>
    <row r="54" spans="1:28" ht="38.5" customHeight="1" x14ac:dyDescent="0.25">
      <c r="A54" s="171" t="s">
        <v>258</v>
      </c>
      <c r="B54" s="149" t="s">
        <v>287</v>
      </c>
      <c r="C54" s="374" t="s">
        <v>288</v>
      </c>
      <c r="D54" s="374"/>
      <c r="E54" s="374"/>
      <c r="F54" s="374"/>
      <c r="G54" s="374"/>
      <c r="H54" s="374"/>
      <c r="I54" s="374"/>
      <c r="J54" s="374"/>
      <c r="K54" s="202">
        <v>1</v>
      </c>
      <c r="L54" s="202">
        <v>1</v>
      </c>
      <c r="M54" s="202">
        <v>1</v>
      </c>
      <c r="N54" s="202">
        <v>1</v>
      </c>
      <c r="O54" s="393"/>
      <c r="P54" s="393"/>
      <c r="Q54" s="393"/>
      <c r="R54" s="393"/>
      <c r="S54" s="393"/>
      <c r="T54" s="393"/>
      <c r="U54" s="393"/>
      <c r="V54" s="393"/>
      <c r="W54" s="393"/>
      <c r="X54" s="393"/>
      <c r="Y54" s="393"/>
      <c r="Z54" s="393"/>
    </row>
    <row r="55" spans="1:28" s="206" customFormat="1" x14ac:dyDescent="0.25">
      <c r="A55" s="390"/>
      <c r="B55" s="381" t="s">
        <v>27</v>
      </c>
      <c r="C55" s="377" t="s">
        <v>28</v>
      </c>
      <c r="D55" s="377"/>
      <c r="E55" s="377"/>
      <c r="F55" s="377"/>
      <c r="G55" s="377"/>
      <c r="H55" s="377"/>
      <c r="I55" s="377"/>
      <c r="J55" s="377"/>
      <c r="K55" s="377"/>
      <c r="L55" s="377"/>
      <c r="M55" s="377"/>
      <c r="N55" s="377"/>
      <c r="O55" s="379" t="s">
        <v>29</v>
      </c>
      <c r="P55" s="379" t="s">
        <v>306</v>
      </c>
      <c r="Q55" s="379" t="s">
        <v>310</v>
      </c>
      <c r="R55" s="379" t="s">
        <v>318</v>
      </c>
      <c r="S55" s="379" t="s">
        <v>319</v>
      </c>
      <c r="T55" s="379" t="s">
        <v>322</v>
      </c>
      <c r="U55" s="379" t="s">
        <v>338</v>
      </c>
      <c r="V55" s="379" t="s">
        <v>341</v>
      </c>
      <c r="W55" s="379" t="s">
        <v>350</v>
      </c>
      <c r="X55" s="379" t="s">
        <v>307</v>
      </c>
      <c r="Y55" s="373" t="s">
        <v>30</v>
      </c>
      <c r="Z55" s="373"/>
    </row>
    <row r="56" spans="1:28" s="206" customFormat="1" ht="14.15" customHeight="1" x14ac:dyDescent="0.25">
      <c r="A56" s="391"/>
      <c r="B56" s="382"/>
      <c r="C56" s="288" t="s">
        <v>31</v>
      </c>
      <c r="D56" s="288" t="s">
        <v>32</v>
      </c>
      <c r="E56" s="288" t="s">
        <v>33</v>
      </c>
      <c r="F56" s="288" t="s">
        <v>34</v>
      </c>
      <c r="G56" s="288" t="s">
        <v>33</v>
      </c>
      <c r="H56" s="288" t="s">
        <v>35</v>
      </c>
      <c r="I56" s="288" t="s">
        <v>35</v>
      </c>
      <c r="J56" s="288" t="s">
        <v>34</v>
      </c>
      <c r="K56" s="288" t="s">
        <v>36</v>
      </c>
      <c r="L56" s="288" t="s">
        <v>37</v>
      </c>
      <c r="M56" s="288" t="s">
        <v>38</v>
      </c>
      <c r="N56" s="288" t="s">
        <v>39</v>
      </c>
      <c r="O56" s="379"/>
      <c r="P56" s="379"/>
      <c r="Q56" s="379"/>
      <c r="R56" s="379"/>
      <c r="S56" s="379"/>
      <c r="T56" s="379"/>
      <c r="U56" s="379"/>
      <c r="V56" s="379"/>
      <c r="W56" s="379"/>
      <c r="X56" s="379"/>
      <c r="Y56" s="287" t="s">
        <v>40</v>
      </c>
      <c r="Z56" s="287" t="s">
        <v>41</v>
      </c>
    </row>
    <row r="57" spans="1:28" s="206" customFormat="1" ht="23" x14ac:dyDescent="0.25">
      <c r="A57" s="291">
        <v>1</v>
      </c>
      <c r="B57" s="204" t="s">
        <v>257</v>
      </c>
      <c r="C57" s="34"/>
      <c r="D57" s="34"/>
      <c r="E57" s="34"/>
      <c r="F57" s="34"/>
      <c r="G57" s="34"/>
      <c r="H57" s="34"/>
      <c r="I57" s="34"/>
      <c r="J57" s="34"/>
      <c r="K57" s="34"/>
      <c r="L57" s="34"/>
      <c r="M57" s="34"/>
      <c r="N57" s="34"/>
      <c r="O57" s="29">
        <v>0</v>
      </c>
      <c r="P57" s="253"/>
      <c r="Q57" s="253"/>
      <c r="R57" s="253"/>
      <c r="S57" s="253"/>
      <c r="T57" s="253"/>
      <c r="U57" s="253"/>
      <c r="V57" s="253"/>
      <c r="W57" s="253"/>
      <c r="X57" s="253">
        <f>SUM(O57:W57)</f>
        <v>0</v>
      </c>
      <c r="Y57" s="287"/>
      <c r="Z57" s="287"/>
    </row>
    <row r="58" spans="1:28" s="206" customFormat="1" ht="23" x14ac:dyDescent="0.25">
      <c r="A58" s="291">
        <v>2</v>
      </c>
      <c r="B58" s="207" t="s">
        <v>199</v>
      </c>
      <c r="C58" s="34"/>
      <c r="D58" s="34"/>
      <c r="E58" s="34"/>
      <c r="F58" s="34"/>
      <c r="G58" s="34"/>
      <c r="H58" s="34"/>
      <c r="I58" s="34"/>
      <c r="J58" s="34"/>
      <c r="K58" s="34"/>
      <c r="L58" s="34"/>
      <c r="M58" s="34"/>
      <c r="N58" s="34"/>
      <c r="O58" s="29">
        <v>0</v>
      </c>
      <c r="P58" s="29"/>
      <c r="Q58" s="29"/>
      <c r="R58" s="29"/>
      <c r="S58" s="29"/>
      <c r="T58" s="29"/>
      <c r="U58" s="29"/>
      <c r="V58" s="29"/>
      <c r="W58" s="29"/>
      <c r="X58" s="253">
        <f t="shared" ref="X58:X62" si="8">SUM(O58:W58)</f>
        <v>0</v>
      </c>
      <c r="Y58" s="287"/>
      <c r="Z58" s="287"/>
    </row>
    <row r="59" spans="1:28" s="206" customFormat="1" ht="23" x14ac:dyDescent="0.25">
      <c r="A59" s="291">
        <v>3</v>
      </c>
      <c r="B59" s="207" t="s">
        <v>256</v>
      </c>
      <c r="C59" s="34"/>
      <c r="D59" s="34"/>
      <c r="E59" s="34"/>
      <c r="F59" s="34"/>
      <c r="G59" s="34"/>
      <c r="H59" s="34"/>
      <c r="I59" s="34"/>
      <c r="J59" s="34"/>
      <c r="K59" s="34"/>
      <c r="L59" s="34"/>
      <c r="M59" s="34"/>
      <c r="N59" s="34"/>
      <c r="O59" s="29">
        <v>0</v>
      </c>
      <c r="P59" s="29"/>
      <c r="Q59" s="29"/>
      <c r="R59" s="29"/>
      <c r="S59" s="29"/>
      <c r="T59" s="29"/>
      <c r="U59" s="29"/>
      <c r="V59" s="29"/>
      <c r="W59" s="29"/>
      <c r="X59" s="253">
        <f t="shared" si="8"/>
        <v>0</v>
      </c>
      <c r="Y59" s="287"/>
      <c r="Z59" s="287"/>
    </row>
    <row r="60" spans="1:28" s="206" customFormat="1" ht="22.5" customHeight="1" x14ac:dyDescent="0.25">
      <c r="A60" s="291">
        <v>4</v>
      </c>
      <c r="B60" s="207" t="s">
        <v>259</v>
      </c>
      <c r="C60" s="34"/>
      <c r="D60" s="34"/>
      <c r="E60" s="34"/>
      <c r="F60" s="34"/>
      <c r="G60" s="34"/>
      <c r="H60" s="34"/>
      <c r="I60" s="34"/>
      <c r="J60" s="34"/>
      <c r="K60" s="34"/>
      <c r="L60" s="34"/>
      <c r="M60" s="34"/>
      <c r="N60" s="34"/>
      <c r="O60" s="29">
        <v>0</v>
      </c>
      <c r="P60" s="29"/>
      <c r="Q60" s="29"/>
      <c r="R60" s="29"/>
      <c r="S60" s="29"/>
      <c r="T60" s="29"/>
      <c r="U60" s="29"/>
      <c r="V60" s="29"/>
      <c r="W60" s="29"/>
      <c r="X60" s="253">
        <f t="shared" si="8"/>
        <v>0</v>
      </c>
      <c r="Y60" s="287"/>
      <c r="Z60" s="287"/>
    </row>
    <row r="61" spans="1:28" s="206" customFormat="1" ht="24" customHeight="1" x14ac:dyDescent="0.25">
      <c r="A61" s="291">
        <v>5</v>
      </c>
      <c r="B61" s="171" t="s">
        <v>200</v>
      </c>
      <c r="C61" s="34"/>
      <c r="D61" s="34"/>
      <c r="E61" s="34"/>
      <c r="F61" s="34"/>
      <c r="G61" s="34"/>
      <c r="H61" s="34"/>
      <c r="I61" s="34"/>
      <c r="J61" s="34"/>
      <c r="K61" s="34"/>
      <c r="L61" s="34"/>
      <c r="M61" s="34"/>
      <c r="N61" s="34"/>
      <c r="O61" s="29">
        <v>0</v>
      </c>
      <c r="P61" s="29"/>
      <c r="Q61" s="29"/>
      <c r="R61" s="29"/>
      <c r="S61" s="29"/>
      <c r="T61" s="29"/>
      <c r="U61" s="29"/>
      <c r="V61" s="29"/>
      <c r="W61" s="29"/>
      <c r="X61" s="253">
        <f t="shared" si="8"/>
        <v>0</v>
      </c>
      <c r="Y61" s="287"/>
      <c r="Z61" s="287"/>
    </row>
    <row r="62" spans="1:28" s="206" customFormat="1" ht="22.5" customHeight="1" x14ac:dyDescent="0.25">
      <c r="A62" s="291">
        <v>6</v>
      </c>
      <c r="B62" s="171" t="s">
        <v>201</v>
      </c>
      <c r="C62" s="34"/>
      <c r="D62" s="34"/>
      <c r="E62" s="34"/>
      <c r="F62" s="34"/>
      <c r="G62" s="34"/>
      <c r="H62" s="34"/>
      <c r="I62" s="34"/>
      <c r="J62" s="34"/>
      <c r="K62" s="34"/>
      <c r="L62" s="34"/>
      <c r="M62" s="34"/>
      <c r="N62" s="34"/>
      <c r="O62" s="29">
        <v>0</v>
      </c>
      <c r="P62" s="29"/>
      <c r="Q62" s="29"/>
      <c r="R62" s="29"/>
      <c r="S62" s="29"/>
      <c r="T62" s="29"/>
      <c r="U62" s="29"/>
      <c r="V62" s="29"/>
      <c r="W62" s="29"/>
      <c r="X62" s="253">
        <f t="shared" si="8"/>
        <v>0</v>
      </c>
      <c r="Y62" s="287"/>
      <c r="Z62" s="287"/>
    </row>
    <row r="63" spans="1:28" ht="14.15" customHeight="1" x14ac:dyDescent="0.25">
      <c r="A63" s="241"/>
      <c r="B63" s="242" t="s">
        <v>149</v>
      </c>
      <c r="C63" s="243"/>
      <c r="D63" s="243"/>
      <c r="E63" s="243"/>
      <c r="F63" s="244"/>
      <c r="G63" s="244"/>
      <c r="H63" s="244"/>
      <c r="I63" s="244"/>
      <c r="J63" s="244"/>
      <c r="K63" s="244"/>
      <c r="L63" s="244"/>
      <c r="M63" s="244"/>
      <c r="N63" s="244"/>
      <c r="O63" s="233">
        <f>SUM(O57:O62)</f>
        <v>0</v>
      </c>
      <c r="P63" s="233">
        <f t="shared" ref="P63:V63" si="9">SUM(P57:P62)</f>
        <v>0</v>
      </c>
      <c r="Q63" s="233">
        <f t="shared" si="9"/>
        <v>0</v>
      </c>
      <c r="R63" s="233">
        <f t="shared" si="9"/>
        <v>0</v>
      </c>
      <c r="S63" s="233">
        <f t="shared" si="9"/>
        <v>0</v>
      </c>
      <c r="T63" s="233">
        <f t="shared" si="9"/>
        <v>0</v>
      </c>
      <c r="U63" s="233">
        <f t="shared" si="9"/>
        <v>0</v>
      </c>
      <c r="V63" s="233">
        <f t="shared" si="9"/>
        <v>0</v>
      </c>
      <c r="W63" s="233">
        <f t="shared" ref="W63:X63" si="10">SUM(W57:W62)</f>
        <v>0</v>
      </c>
      <c r="X63" s="233">
        <f t="shared" si="10"/>
        <v>0</v>
      </c>
      <c r="Y63" s="245"/>
      <c r="Z63" s="245"/>
    </row>
    <row r="64" spans="1:28" ht="13.5" customHeight="1" x14ac:dyDescent="0.25">
      <c r="A64" s="246"/>
      <c r="B64" s="247"/>
      <c r="C64" s="248"/>
      <c r="D64" s="248"/>
      <c r="E64" s="248"/>
      <c r="F64" s="249"/>
      <c r="G64" s="249"/>
      <c r="H64" s="249"/>
      <c r="I64" s="249"/>
      <c r="J64" s="249"/>
      <c r="K64" s="249"/>
      <c r="L64" s="249"/>
      <c r="M64" s="249"/>
      <c r="N64" s="249"/>
      <c r="O64" s="250"/>
      <c r="P64" s="250"/>
      <c r="Q64" s="250"/>
      <c r="R64" s="250"/>
      <c r="S64" s="250"/>
      <c r="T64" s="250"/>
      <c r="U64" s="250"/>
      <c r="V64" s="250"/>
      <c r="W64" s="250"/>
      <c r="X64" s="250"/>
      <c r="Y64" s="251"/>
      <c r="Z64" s="251"/>
    </row>
    <row r="65" spans="1:26" s="206" customFormat="1" ht="11.25" customHeight="1" x14ac:dyDescent="0.25">
      <c r="A65" s="376" t="s">
        <v>202</v>
      </c>
      <c r="B65" s="376" t="s">
        <v>60</v>
      </c>
      <c r="C65" s="377" t="s">
        <v>14</v>
      </c>
      <c r="D65" s="377"/>
      <c r="E65" s="377"/>
      <c r="F65" s="377"/>
      <c r="G65" s="377"/>
      <c r="H65" s="377"/>
      <c r="I65" s="377"/>
      <c r="J65" s="377"/>
      <c r="K65" s="383" t="s">
        <v>15</v>
      </c>
      <c r="L65" s="383"/>
      <c r="M65" s="383"/>
      <c r="N65" s="383"/>
      <c r="O65" s="373"/>
      <c r="P65" s="373"/>
      <c r="Q65" s="373"/>
      <c r="R65" s="373"/>
      <c r="S65" s="373"/>
      <c r="T65" s="373"/>
      <c r="U65" s="373"/>
      <c r="V65" s="373"/>
      <c r="W65" s="373"/>
      <c r="X65" s="373"/>
      <c r="Y65" s="373"/>
      <c r="Z65" s="373"/>
    </row>
    <row r="66" spans="1:26" s="206" customFormat="1" ht="11.25" customHeight="1" x14ac:dyDescent="0.25">
      <c r="A66" s="376"/>
      <c r="B66" s="376"/>
      <c r="C66" s="377"/>
      <c r="D66" s="377"/>
      <c r="E66" s="377"/>
      <c r="F66" s="377"/>
      <c r="G66" s="377"/>
      <c r="H66" s="377"/>
      <c r="I66" s="377"/>
      <c r="J66" s="377"/>
      <c r="K66" s="200">
        <v>1</v>
      </c>
      <c r="L66" s="200">
        <v>2</v>
      </c>
      <c r="M66" s="288">
        <v>3</v>
      </c>
      <c r="N66" s="288">
        <v>4</v>
      </c>
      <c r="O66" s="373"/>
      <c r="P66" s="373"/>
      <c r="Q66" s="373"/>
      <c r="R66" s="373"/>
      <c r="S66" s="373"/>
      <c r="T66" s="373"/>
      <c r="U66" s="373"/>
      <c r="V66" s="373"/>
      <c r="W66" s="373"/>
      <c r="X66" s="373"/>
      <c r="Y66" s="373"/>
      <c r="Z66" s="373"/>
    </row>
    <row r="67" spans="1:26" s="206" customFormat="1" ht="20.149999999999999" customHeight="1" x14ac:dyDescent="0.25">
      <c r="A67" s="252" t="s">
        <v>203</v>
      </c>
      <c r="B67" s="292" t="s">
        <v>204</v>
      </c>
      <c r="C67" s="374" t="s">
        <v>205</v>
      </c>
      <c r="D67" s="374"/>
      <c r="E67" s="374"/>
      <c r="F67" s="374"/>
      <c r="G67" s="374"/>
      <c r="H67" s="374"/>
      <c r="I67" s="374"/>
      <c r="J67" s="374"/>
      <c r="K67" s="201">
        <v>1</v>
      </c>
      <c r="L67" s="201">
        <v>0</v>
      </c>
      <c r="M67" s="202">
        <v>1</v>
      </c>
      <c r="N67" s="202">
        <v>0</v>
      </c>
      <c r="O67" s="375"/>
      <c r="P67" s="375"/>
      <c r="Q67" s="375"/>
      <c r="R67" s="375"/>
      <c r="S67" s="375"/>
      <c r="T67" s="375"/>
      <c r="U67" s="375"/>
      <c r="V67" s="375"/>
      <c r="W67" s="375"/>
      <c r="X67" s="375"/>
      <c r="Y67" s="375"/>
      <c r="Z67" s="375"/>
    </row>
    <row r="68" spans="1:26" s="206" customFormat="1" ht="10" customHeight="1" x14ac:dyDescent="0.25">
      <c r="A68" s="396"/>
      <c r="B68" s="397" t="s">
        <v>27</v>
      </c>
      <c r="C68" s="377" t="s">
        <v>28</v>
      </c>
      <c r="D68" s="377"/>
      <c r="E68" s="377"/>
      <c r="F68" s="377"/>
      <c r="G68" s="377"/>
      <c r="H68" s="377"/>
      <c r="I68" s="377"/>
      <c r="J68" s="377"/>
      <c r="K68" s="377"/>
      <c r="L68" s="377"/>
      <c r="M68" s="377"/>
      <c r="N68" s="377"/>
      <c r="O68" s="379" t="s">
        <v>29</v>
      </c>
      <c r="P68" s="379" t="s">
        <v>306</v>
      </c>
      <c r="Q68" s="379" t="s">
        <v>310</v>
      </c>
      <c r="R68" s="379" t="s">
        <v>318</v>
      </c>
      <c r="S68" s="379" t="s">
        <v>319</v>
      </c>
      <c r="T68" s="379" t="s">
        <v>322</v>
      </c>
      <c r="U68" s="379" t="s">
        <v>338</v>
      </c>
      <c r="V68" s="379" t="s">
        <v>341</v>
      </c>
      <c r="W68" s="379" t="s">
        <v>350</v>
      </c>
      <c r="X68" s="379" t="s">
        <v>307</v>
      </c>
      <c r="Y68" s="373" t="s">
        <v>30</v>
      </c>
      <c r="Z68" s="373"/>
    </row>
    <row r="69" spans="1:26" s="206" customFormat="1" ht="10" customHeight="1" x14ac:dyDescent="0.25">
      <c r="A69" s="396"/>
      <c r="B69" s="397"/>
      <c r="C69" s="288" t="s">
        <v>31</v>
      </c>
      <c r="D69" s="288" t="s">
        <v>32</v>
      </c>
      <c r="E69" s="288" t="s">
        <v>33</v>
      </c>
      <c r="F69" s="288" t="s">
        <v>34</v>
      </c>
      <c r="G69" s="288" t="s">
        <v>33</v>
      </c>
      <c r="H69" s="288" t="s">
        <v>35</v>
      </c>
      <c r="I69" s="288" t="s">
        <v>35</v>
      </c>
      <c r="J69" s="288" t="s">
        <v>34</v>
      </c>
      <c r="K69" s="288" t="s">
        <v>36</v>
      </c>
      <c r="L69" s="288" t="s">
        <v>37</v>
      </c>
      <c r="M69" s="288" t="s">
        <v>38</v>
      </c>
      <c r="N69" s="288" t="s">
        <v>39</v>
      </c>
      <c r="O69" s="379"/>
      <c r="P69" s="379"/>
      <c r="Q69" s="379"/>
      <c r="R69" s="379"/>
      <c r="S69" s="379"/>
      <c r="T69" s="379"/>
      <c r="U69" s="379"/>
      <c r="V69" s="379"/>
      <c r="W69" s="379"/>
      <c r="X69" s="379"/>
      <c r="Y69" s="287" t="s">
        <v>40</v>
      </c>
      <c r="Z69" s="287" t="s">
        <v>41</v>
      </c>
    </row>
    <row r="70" spans="1:26" s="206" customFormat="1" ht="46" x14ac:dyDescent="0.25">
      <c r="A70" s="289">
        <v>1</v>
      </c>
      <c r="B70" s="149" t="s">
        <v>260</v>
      </c>
      <c r="C70" s="34"/>
      <c r="D70" s="34"/>
      <c r="E70" s="34"/>
      <c r="F70" s="34"/>
      <c r="G70" s="34"/>
      <c r="H70" s="34"/>
      <c r="I70" s="34"/>
      <c r="J70" s="34"/>
      <c r="K70" s="34"/>
      <c r="L70" s="34"/>
      <c r="M70" s="34"/>
      <c r="N70" s="34"/>
      <c r="O70" s="253">
        <v>4602.5</v>
      </c>
      <c r="P70" s="253"/>
      <c r="Q70" s="253"/>
      <c r="R70" s="253"/>
      <c r="S70" s="253"/>
      <c r="T70" s="253">
        <v>-1936.02</v>
      </c>
      <c r="U70" s="253"/>
      <c r="V70" s="253"/>
      <c r="W70" s="253"/>
      <c r="X70" s="253">
        <f>SUM(O70:W70)</f>
        <v>2666.48</v>
      </c>
      <c r="Y70" s="53" t="s">
        <v>206</v>
      </c>
      <c r="Z70" s="22" t="s">
        <v>207</v>
      </c>
    </row>
    <row r="71" spans="1:26" s="206" customFormat="1" ht="46" x14ac:dyDescent="0.25">
      <c r="A71" s="289">
        <v>2</v>
      </c>
      <c r="B71" s="207" t="s">
        <v>208</v>
      </c>
      <c r="C71" s="34"/>
      <c r="D71" s="34"/>
      <c r="E71" s="34"/>
      <c r="F71" s="34"/>
      <c r="G71" s="34"/>
      <c r="H71" s="34"/>
      <c r="I71" s="34"/>
      <c r="J71" s="34"/>
      <c r="K71" s="34"/>
      <c r="L71" s="34"/>
      <c r="M71" s="34"/>
      <c r="N71" s="34"/>
      <c r="O71" s="16">
        <v>0</v>
      </c>
      <c r="P71" s="16"/>
      <c r="Q71" s="16"/>
      <c r="R71" s="16"/>
      <c r="S71" s="16"/>
      <c r="T71" s="16"/>
      <c r="U71" s="16"/>
      <c r="V71" s="16"/>
      <c r="W71" s="16"/>
      <c r="X71" s="253">
        <f t="shared" ref="X71:X76" si="11">SUM(O71:W71)</f>
        <v>0</v>
      </c>
      <c r="Y71" s="287"/>
      <c r="Z71" s="287"/>
    </row>
    <row r="72" spans="1:26" s="206" customFormat="1" ht="34.5" x14ac:dyDescent="0.25">
      <c r="A72" s="289">
        <v>3</v>
      </c>
      <c r="B72" s="207" t="s">
        <v>289</v>
      </c>
      <c r="C72" s="34"/>
      <c r="D72" s="34"/>
      <c r="E72" s="34"/>
      <c r="F72" s="34"/>
      <c r="G72" s="34"/>
      <c r="H72" s="34"/>
      <c r="I72" s="34"/>
      <c r="J72" s="34"/>
      <c r="K72" s="34"/>
      <c r="L72" s="34"/>
      <c r="M72" s="34"/>
      <c r="N72" s="34"/>
      <c r="O72" s="16">
        <v>0</v>
      </c>
      <c r="P72" s="16"/>
      <c r="Q72" s="16"/>
      <c r="R72" s="16"/>
      <c r="S72" s="16"/>
      <c r="T72" s="16"/>
      <c r="U72" s="16"/>
      <c r="V72" s="16"/>
      <c r="W72" s="16"/>
      <c r="X72" s="253">
        <f t="shared" si="11"/>
        <v>0</v>
      </c>
      <c r="Y72" s="290"/>
      <c r="Z72" s="149"/>
    </row>
    <row r="73" spans="1:26" s="206" customFormat="1" ht="34.5" x14ac:dyDescent="0.25">
      <c r="A73" s="289">
        <v>4</v>
      </c>
      <c r="B73" s="171" t="s">
        <v>261</v>
      </c>
      <c r="C73" s="34"/>
      <c r="D73" s="34"/>
      <c r="E73" s="34"/>
      <c r="F73" s="34"/>
      <c r="G73" s="34"/>
      <c r="H73" s="34"/>
      <c r="I73" s="34"/>
      <c r="J73" s="34"/>
      <c r="K73" s="34"/>
      <c r="L73" s="34"/>
      <c r="M73" s="34"/>
      <c r="N73" s="34"/>
      <c r="O73" s="29">
        <v>0</v>
      </c>
      <c r="P73" s="29"/>
      <c r="Q73" s="29"/>
      <c r="R73" s="29"/>
      <c r="S73" s="29"/>
      <c r="T73" s="29"/>
      <c r="U73" s="29"/>
      <c r="V73" s="29"/>
      <c r="W73" s="29"/>
      <c r="X73" s="253">
        <f t="shared" si="11"/>
        <v>0</v>
      </c>
      <c r="Y73" s="160"/>
      <c r="Z73" s="171"/>
    </row>
    <row r="74" spans="1:26" s="206" customFormat="1" ht="24.75" customHeight="1" x14ac:dyDescent="0.25">
      <c r="A74" s="289">
        <v>5</v>
      </c>
      <c r="B74" s="171" t="s">
        <v>262</v>
      </c>
      <c r="C74" s="34"/>
      <c r="D74" s="34"/>
      <c r="E74" s="34"/>
      <c r="F74" s="34"/>
      <c r="G74" s="34"/>
      <c r="H74" s="34"/>
      <c r="I74" s="34"/>
      <c r="J74" s="34"/>
      <c r="K74" s="34"/>
      <c r="L74" s="34"/>
      <c r="M74" s="34"/>
      <c r="N74" s="34"/>
      <c r="O74" s="29">
        <v>0</v>
      </c>
      <c r="P74" s="29"/>
      <c r="Q74" s="29"/>
      <c r="R74" s="29"/>
      <c r="S74" s="29"/>
      <c r="T74" s="29"/>
      <c r="U74" s="29"/>
      <c r="V74" s="29"/>
      <c r="W74" s="29"/>
      <c r="X74" s="253">
        <f t="shared" si="11"/>
        <v>0</v>
      </c>
      <c r="Y74" s="160"/>
      <c r="Z74" s="171"/>
    </row>
    <row r="75" spans="1:26" s="206" customFormat="1" ht="34.5" x14ac:dyDescent="0.25">
      <c r="A75" s="388">
        <v>6</v>
      </c>
      <c r="B75" s="386" t="s">
        <v>290</v>
      </c>
      <c r="C75" s="34"/>
      <c r="D75" s="34"/>
      <c r="E75" s="34"/>
      <c r="F75" s="34"/>
      <c r="G75" s="34"/>
      <c r="H75" s="34"/>
      <c r="I75" s="34"/>
      <c r="J75" s="34"/>
      <c r="K75" s="14"/>
      <c r="L75" s="14"/>
      <c r="M75" s="14"/>
      <c r="N75" s="14"/>
      <c r="O75" s="29">
        <v>150</v>
      </c>
      <c r="P75" s="29"/>
      <c r="Q75" s="29"/>
      <c r="R75" s="29"/>
      <c r="S75" s="29">
        <v>290</v>
      </c>
      <c r="T75" s="29"/>
      <c r="U75" s="29"/>
      <c r="V75" s="29"/>
      <c r="W75" s="29">
        <v>-440</v>
      </c>
      <c r="X75" s="253">
        <f t="shared" si="11"/>
        <v>0</v>
      </c>
      <c r="Y75" s="52" t="s">
        <v>136</v>
      </c>
      <c r="Z75" s="35" t="s">
        <v>137</v>
      </c>
    </row>
    <row r="76" spans="1:26" s="206" customFormat="1" ht="12.65" customHeight="1" x14ac:dyDescent="0.25">
      <c r="A76" s="389"/>
      <c r="B76" s="387"/>
      <c r="C76" s="34"/>
      <c r="D76" s="34"/>
      <c r="E76" s="34"/>
      <c r="F76" s="34"/>
      <c r="G76" s="34"/>
      <c r="H76" s="34"/>
      <c r="I76" s="34"/>
      <c r="J76" s="34"/>
      <c r="K76" s="14"/>
      <c r="L76" s="14"/>
      <c r="M76" s="14"/>
      <c r="N76" s="14"/>
      <c r="O76" s="29">
        <v>300</v>
      </c>
      <c r="P76" s="29"/>
      <c r="Q76" s="29"/>
      <c r="R76" s="29"/>
      <c r="S76" s="29">
        <v>-290</v>
      </c>
      <c r="T76" s="29"/>
      <c r="U76" s="29"/>
      <c r="V76" s="29"/>
      <c r="W76" s="29">
        <v>-10</v>
      </c>
      <c r="X76" s="253">
        <f t="shared" si="11"/>
        <v>0</v>
      </c>
      <c r="Y76" s="52" t="s">
        <v>138</v>
      </c>
      <c r="Z76" s="35" t="s">
        <v>284</v>
      </c>
    </row>
    <row r="77" spans="1:26" s="206" customFormat="1" ht="15" customHeight="1" x14ac:dyDescent="0.25">
      <c r="A77" s="241"/>
      <c r="B77" s="242" t="s">
        <v>149</v>
      </c>
      <c r="C77" s="254"/>
      <c r="D77" s="254"/>
      <c r="E77" s="254"/>
      <c r="F77" s="255"/>
      <c r="G77" s="255"/>
      <c r="H77" s="255"/>
      <c r="I77" s="255"/>
      <c r="J77" s="255"/>
      <c r="K77" s="255"/>
      <c r="L77" s="255"/>
      <c r="M77" s="255"/>
      <c r="N77" s="255"/>
      <c r="O77" s="233">
        <f>SUM(O70:O76)</f>
        <v>5052.5</v>
      </c>
      <c r="P77" s="233">
        <f t="shared" ref="P77:V77" si="12">SUM(P70:P76)</f>
        <v>0</v>
      </c>
      <c r="Q77" s="233">
        <f t="shared" si="12"/>
        <v>0</v>
      </c>
      <c r="R77" s="233">
        <f t="shared" si="12"/>
        <v>0</v>
      </c>
      <c r="S77" s="233">
        <f t="shared" si="12"/>
        <v>0</v>
      </c>
      <c r="T77" s="233">
        <f t="shared" si="12"/>
        <v>-1936.02</v>
      </c>
      <c r="U77" s="233">
        <f t="shared" si="12"/>
        <v>0</v>
      </c>
      <c r="V77" s="233">
        <f t="shared" si="12"/>
        <v>0</v>
      </c>
      <c r="W77" s="233">
        <f t="shared" ref="W77:X77" si="13">SUM(W70:W76)</f>
        <v>-450</v>
      </c>
      <c r="X77" s="233">
        <f t="shared" si="13"/>
        <v>2666.48</v>
      </c>
      <c r="Y77" s="245"/>
      <c r="Z77" s="245"/>
    </row>
    <row r="78" spans="1:26" x14ac:dyDescent="0.25">
      <c r="A78" s="256"/>
      <c r="B78" s="256"/>
      <c r="C78" s="256"/>
      <c r="D78" s="256"/>
      <c r="E78" s="256"/>
      <c r="F78" s="256"/>
      <c r="G78" s="256"/>
      <c r="H78" s="256"/>
      <c r="I78" s="256"/>
      <c r="J78" s="256"/>
      <c r="K78" s="256"/>
      <c r="L78" s="256"/>
      <c r="M78" s="256"/>
      <c r="N78" s="256"/>
      <c r="O78" s="256"/>
      <c r="P78" s="256"/>
      <c r="Q78" s="256"/>
      <c r="R78" s="256"/>
      <c r="S78" s="256"/>
      <c r="T78" s="256"/>
      <c r="U78" s="256"/>
      <c r="V78" s="256"/>
      <c r="W78" s="256"/>
      <c r="X78" s="256"/>
      <c r="Y78" s="256"/>
      <c r="Z78" s="256"/>
    </row>
    <row r="79" spans="1:26" ht="10.5" customHeight="1" x14ac:dyDescent="0.25">
      <c r="A79" s="376" t="s">
        <v>209</v>
      </c>
      <c r="B79" s="376" t="s">
        <v>60</v>
      </c>
      <c r="C79" s="377" t="s">
        <v>14</v>
      </c>
      <c r="D79" s="377"/>
      <c r="E79" s="377"/>
      <c r="F79" s="377"/>
      <c r="G79" s="377"/>
      <c r="H79" s="377"/>
      <c r="I79" s="377"/>
      <c r="J79" s="377"/>
      <c r="K79" s="383" t="s">
        <v>15</v>
      </c>
      <c r="L79" s="383"/>
      <c r="M79" s="383"/>
      <c r="N79" s="383"/>
      <c r="O79" s="373"/>
      <c r="P79" s="373"/>
      <c r="Q79" s="373"/>
      <c r="R79" s="373"/>
      <c r="S79" s="373"/>
      <c r="T79" s="373"/>
      <c r="U79" s="373"/>
      <c r="V79" s="373"/>
      <c r="W79" s="373"/>
      <c r="X79" s="373"/>
      <c r="Y79" s="373"/>
      <c r="Z79" s="373"/>
    </row>
    <row r="80" spans="1:26" ht="9" customHeight="1" x14ac:dyDescent="0.25">
      <c r="A80" s="376"/>
      <c r="B80" s="376"/>
      <c r="C80" s="377"/>
      <c r="D80" s="377"/>
      <c r="E80" s="377"/>
      <c r="F80" s="377"/>
      <c r="G80" s="377"/>
      <c r="H80" s="377"/>
      <c r="I80" s="377"/>
      <c r="J80" s="377"/>
      <c r="K80" s="200">
        <v>1</v>
      </c>
      <c r="L80" s="200">
        <v>2</v>
      </c>
      <c r="M80" s="337">
        <v>3</v>
      </c>
      <c r="N80" s="337">
        <v>4</v>
      </c>
      <c r="O80" s="373"/>
      <c r="P80" s="373"/>
      <c r="Q80" s="373"/>
      <c r="R80" s="373"/>
      <c r="S80" s="373"/>
      <c r="T80" s="373"/>
      <c r="U80" s="373"/>
      <c r="V80" s="373"/>
      <c r="W80" s="373"/>
      <c r="X80" s="373"/>
      <c r="Y80" s="373"/>
      <c r="Z80" s="373"/>
    </row>
    <row r="81" spans="1:26" s="206" customFormat="1" ht="34.5" x14ac:dyDescent="0.25">
      <c r="A81" s="257" t="s">
        <v>278</v>
      </c>
      <c r="B81" s="258" t="s">
        <v>263</v>
      </c>
      <c r="C81" s="371" t="s">
        <v>264</v>
      </c>
      <c r="D81" s="371"/>
      <c r="E81" s="371"/>
      <c r="F81" s="371"/>
      <c r="G81" s="371"/>
      <c r="H81" s="371"/>
      <c r="I81" s="371"/>
      <c r="J81" s="371"/>
      <c r="K81" s="259">
        <v>2</v>
      </c>
      <c r="L81" s="259">
        <v>2</v>
      </c>
      <c r="M81" s="259">
        <v>2</v>
      </c>
      <c r="N81" s="259">
        <v>2</v>
      </c>
      <c r="O81" s="372"/>
      <c r="P81" s="372"/>
      <c r="Q81" s="372"/>
      <c r="R81" s="372"/>
      <c r="S81" s="372"/>
      <c r="T81" s="372"/>
      <c r="U81" s="372"/>
      <c r="V81" s="372"/>
      <c r="W81" s="372"/>
      <c r="X81" s="372"/>
      <c r="Y81" s="372"/>
      <c r="Z81" s="372"/>
    </row>
    <row r="82" spans="1:26" s="206" customFormat="1" ht="12.75" customHeight="1" x14ac:dyDescent="0.25">
      <c r="A82" s="392"/>
      <c r="B82" s="394" t="s">
        <v>27</v>
      </c>
      <c r="C82" s="395" t="s">
        <v>28</v>
      </c>
      <c r="D82" s="395"/>
      <c r="E82" s="395"/>
      <c r="F82" s="395"/>
      <c r="G82" s="395"/>
      <c r="H82" s="395"/>
      <c r="I82" s="395"/>
      <c r="J82" s="395"/>
      <c r="K82" s="395"/>
      <c r="L82" s="395"/>
      <c r="M82" s="395"/>
      <c r="N82" s="395"/>
      <c r="O82" s="379" t="s">
        <v>29</v>
      </c>
      <c r="P82" s="379" t="s">
        <v>306</v>
      </c>
      <c r="Q82" s="379" t="s">
        <v>310</v>
      </c>
      <c r="R82" s="379" t="s">
        <v>318</v>
      </c>
      <c r="S82" s="379" t="s">
        <v>319</v>
      </c>
      <c r="T82" s="379" t="s">
        <v>322</v>
      </c>
      <c r="U82" s="379" t="s">
        <v>338</v>
      </c>
      <c r="V82" s="379" t="s">
        <v>341</v>
      </c>
      <c r="W82" s="379" t="s">
        <v>350</v>
      </c>
      <c r="X82" s="379" t="s">
        <v>307</v>
      </c>
      <c r="Y82" s="373" t="s">
        <v>30</v>
      </c>
      <c r="Z82" s="373"/>
    </row>
    <row r="83" spans="1:26" s="206" customFormat="1" ht="11.5" customHeight="1" x14ac:dyDescent="0.25">
      <c r="A83" s="392"/>
      <c r="B83" s="394"/>
      <c r="C83" s="338" t="s">
        <v>31</v>
      </c>
      <c r="D83" s="338" t="s">
        <v>32</v>
      </c>
      <c r="E83" s="338" t="s">
        <v>33</v>
      </c>
      <c r="F83" s="338" t="s">
        <v>34</v>
      </c>
      <c r="G83" s="338" t="s">
        <v>33</v>
      </c>
      <c r="H83" s="338" t="s">
        <v>35</v>
      </c>
      <c r="I83" s="338" t="s">
        <v>35</v>
      </c>
      <c r="J83" s="338" t="s">
        <v>34</v>
      </c>
      <c r="K83" s="338" t="s">
        <v>36</v>
      </c>
      <c r="L83" s="338" t="s">
        <v>37</v>
      </c>
      <c r="M83" s="338" t="s">
        <v>38</v>
      </c>
      <c r="N83" s="338" t="s">
        <v>39</v>
      </c>
      <c r="O83" s="379"/>
      <c r="P83" s="379"/>
      <c r="Q83" s="379"/>
      <c r="R83" s="379"/>
      <c r="S83" s="379"/>
      <c r="T83" s="379"/>
      <c r="U83" s="379"/>
      <c r="V83" s="379"/>
      <c r="W83" s="379"/>
      <c r="X83" s="379"/>
      <c r="Y83" s="336" t="s">
        <v>40</v>
      </c>
      <c r="Z83" s="336" t="s">
        <v>41</v>
      </c>
    </row>
    <row r="84" spans="1:26" s="206" customFormat="1" ht="22.5" customHeight="1" x14ac:dyDescent="0.25">
      <c r="A84" s="260">
        <v>1</v>
      </c>
      <c r="B84" s="261" t="s">
        <v>210</v>
      </c>
      <c r="C84" s="262"/>
      <c r="D84" s="263"/>
      <c r="E84" s="263"/>
      <c r="F84" s="263"/>
      <c r="G84" s="262"/>
      <c r="H84" s="34"/>
      <c r="I84" s="263"/>
      <c r="J84" s="263"/>
      <c r="K84" s="262"/>
      <c r="L84" s="263"/>
      <c r="M84" s="263"/>
      <c r="N84" s="263"/>
      <c r="O84" s="16">
        <v>0</v>
      </c>
      <c r="P84" s="253"/>
      <c r="Q84" s="253"/>
      <c r="R84" s="253"/>
      <c r="S84" s="253"/>
      <c r="T84" s="253"/>
      <c r="U84" s="253"/>
      <c r="V84" s="253"/>
      <c r="W84" s="253"/>
      <c r="X84" s="253">
        <f>SUM(O84:W84)</f>
        <v>0</v>
      </c>
      <c r="Y84" s="336"/>
      <c r="Z84" s="336"/>
    </row>
    <row r="85" spans="1:26" s="206" customFormat="1" ht="24" customHeight="1" x14ac:dyDescent="0.25">
      <c r="A85" s="260">
        <v>2</v>
      </c>
      <c r="B85" s="261" t="s">
        <v>211</v>
      </c>
      <c r="C85" s="262"/>
      <c r="D85" s="263"/>
      <c r="E85" s="263"/>
      <c r="F85" s="263"/>
      <c r="G85" s="262"/>
      <c r="H85" s="34"/>
      <c r="I85" s="34"/>
      <c r="J85" s="34"/>
      <c r="K85" s="34"/>
      <c r="L85" s="263"/>
      <c r="M85" s="263"/>
      <c r="N85" s="263"/>
      <c r="O85" s="16">
        <v>0</v>
      </c>
      <c r="P85" s="16"/>
      <c r="Q85" s="16"/>
      <c r="R85" s="16"/>
      <c r="S85" s="16"/>
      <c r="T85" s="16"/>
      <c r="U85" s="16"/>
      <c r="V85" s="16"/>
      <c r="W85" s="16"/>
      <c r="X85" s="253">
        <f t="shared" ref="X85:X86" si="14">SUM(O85:W85)</f>
        <v>0</v>
      </c>
      <c r="Y85" s="336"/>
      <c r="Z85" s="336"/>
    </row>
    <row r="86" spans="1:26" s="206" customFormat="1" ht="29.15" customHeight="1" x14ac:dyDescent="0.25">
      <c r="A86" s="265">
        <v>3</v>
      </c>
      <c r="B86" s="261" t="s">
        <v>213</v>
      </c>
      <c r="C86" s="262"/>
      <c r="D86" s="263"/>
      <c r="E86" s="263"/>
      <c r="F86" s="263"/>
      <c r="G86" s="262"/>
      <c r="H86" s="263"/>
      <c r="I86" s="263"/>
      <c r="J86" s="263"/>
      <c r="K86" s="262"/>
      <c r="L86" s="263"/>
      <c r="M86" s="263"/>
      <c r="N86" s="34"/>
      <c r="O86" s="29">
        <v>0</v>
      </c>
      <c r="P86" s="29"/>
      <c r="Q86" s="29"/>
      <c r="R86" s="29"/>
      <c r="S86" s="29"/>
      <c r="T86" s="29"/>
      <c r="U86" s="29"/>
      <c r="V86" s="29"/>
      <c r="W86" s="29"/>
      <c r="X86" s="253">
        <f t="shared" si="14"/>
        <v>0</v>
      </c>
      <c r="Y86" s="287"/>
      <c r="Z86" s="287"/>
    </row>
    <row r="87" spans="1:26" ht="18" customHeight="1" x14ac:dyDescent="0.25">
      <c r="A87" s="266"/>
      <c r="B87" s="267" t="s">
        <v>149</v>
      </c>
      <c r="C87" s="268"/>
      <c r="D87" s="268"/>
      <c r="E87" s="268"/>
      <c r="F87" s="269"/>
      <c r="G87" s="269"/>
      <c r="H87" s="269"/>
      <c r="I87" s="269"/>
      <c r="J87" s="269"/>
      <c r="K87" s="269"/>
      <c r="L87" s="269"/>
      <c r="M87" s="269"/>
      <c r="N87" s="269"/>
      <c r="O87" s="270">
        <f>SUM(O84:O86)</f>
        <v>0</v>
      </c>
      <c r="P87" s="270">
        <f t="shared" ref="P87:V87" si="15">SUM(P84:P86)</f>
        <v>0</v>
      </c>
      <c r="Q87" s="270">
        <f t="shared" si="15"/>
        <v>0</v>
      </c>
      <c r="R87" s="270">
        <f t="shared" si="15"/>
        <v>0</v>
      </c>
      <c r="S87" s="270">
        <f t="shared" si="15"/>
        <v>0</v>
      </c>
      <c r="T87" s="270">
        <f t="shared" si="15"/>
        <v>0</v>
      </c>
      <c r="U87" s="270">
        <f t="shared" si="15"/>
        <v>0</v>
      </c>
      <c r="V87" s="270">
        <f t="shared" si="15"/>
        <v>0</v>
      </c>
      <c r="W87" s="270">
        <f t="shared" ref="W87:X87" si="16">SUM(W84:W86)</f>
        <v>0</v>
      </c>
      <c r="X87" s="270">
        <f t="shared" si="16"/>
        <v>0</v>
      </c>
      <c r="Y87" s="270"/>
      <c r="Z87" s="270"/>
    </row>
    <row r="88" spans="1:26" ht="18" customHeight="1" x14ac:dyDescent="0.25">
      <c r="A88" s="293"/>
      <c r="B88" s="294"/>
      <c r="C88" s="295"/>
      <c r="D88" s="295"/>
      <c r="E88" s="295"/>
      <c r="F88" s="296"/>
      <c r="G88" s="296"/>
      <c r="H88" s="296"/>
      <c r="I88" s="296"/>
      <c r="J88" s="296"/>
      <c r="K88" s="296"/>
      <c r="L88" s="296"/>
      <c r="M88" s="296"/>
      <c r="N88" s="296"/>
      <c r="O88" s="297"/>
      <c r="P88" s="297"/>
      <c r="Q88" s="297"/>
      <c r="R88" s="297"/>
      <c r="S88" s="297"/>
      <c r="T88" s="297"/>
      <c r="U88" s="297"/>
      <c r="V88" s="297"/>
      <c r="W88" s="297"/>
      <c r="X88" s="297"/>
      <c r="Y88" s="297"/>
      <c r="Z88" s="297"/>
    </row>
    <row r="89" spans="1:26" ht="18" customHeight="1" x14ac:dyDescent="0.25">
      <c r="A89" s="376" t="s">
        <v>228</v>
      </c>
      <c r="B89" s="376" t="s">
        <v>60</v>
      </c>
      <c r="C89" s="377" t="s">
        <v>14</v>
      </c>
      <c r="D89" s="377"/>
      <c r="E89" s="377"/>
      <c r="F89" s="377"/>
      <c r="G89" s="377"/>
      <c r="H89" s="377"/>
      <c r="I89" s="377"/>
      <c r="J89" s="377"/>
      <c r="K89" s="383" t="s">
        <v>15</v>
      </c>
      <c r="L89" s="383"/>
      <c r="M89" s="383"/>
      <c r="N89" s="383"/>
      <c r="O89" s="373"/>
      <c r="P89" s="373"/>
      <c r="Q89" s="373"/>
      <c r="R89" s="373"/>
      <c r="S89" s="373"/>
      <c r="T89" s="373"/>
      <c r="U89" s="373"/>
      <c r="V89" s="373"/>
      <c r="W89" s="373"/>
      <c r="X89" s="373"/>
      <c r="Y89" s="373"/>
      <c r="Z89" s="373"/>
    </row>
    <row r="90" spans="1:26" ht="18" customHeight="1" x14ac:dyDescent="0.25">
      <c r="A90" s="376"/>
      <c r="B90" s="376"/>
      <c r="C90" s="377"/>
      <c r="D90" s="377"/>
      <c r="E90" s="377"/>
      <c r="F90" s="377"/>
      <c r="G90" s="377"/>
      <c r="H90" s="377"/>
      <c r="I90" s="377"/>
      <c r="J90" s="377"/>
      <c r="K90" s="200">
        <v>1</v>
      </c>
      <c r="L90" s="200">
        <v>2</v>
      </c>
      <c r="M90" s="288">
        <v>3</v>
      </c>
      <c r="N90" s="288">
        <v>4</v>
      </c>
      <c r="O90" s="373"/>
      <c r="P90" s="373"/>
      <c r="Q90" s="373"/>
      <c r="R90" s="373"/>
      <c r="S90" s="373"/>
      <c r="T90" s="373"/>
      <c r="U90" s="373"/>
      <c r="V90" s="373"/>
      <c r="W90" s="373"/>
      <c r="X90" s="373"/>
      <c r="Y90" s="373"/>
      <c r="Z90" s="373"/>
    </row>
    <row r="91" spans="1:26" ht="36" customHeight="1" x14ac:dyDescent="0.25">
      <c r="A91" s="171" t="s">
        <v>285</v>
      </c>
      <c r="B91" s="149" t="s">
        <v>266</v>
      </c>
      <c r="C91" s="374" t="s">
        <v>265</v>
      </c>
      <c r="D91" s="374"/>
      <c r="E91" s="374"/>
      <c r="F91" s="374"/>
      <c r="G91" s="374"/>
      <c r="H91" s="374"/>
      <c r="I91" s="374"/>
      <c r="J91" s="374"/>
      <c r="K91" s="202">
        <v>1</v>
      </c>
      <c r="L91" s="202">
        <v>0</v>
      </c>
      <c r="M91" s="202">
        <v>0</v>
      </c>
      <c r="N91" s="202">
        <v>1</v>
      </c>
      <c r="O91" s="393"/>
      <c r="P91" s="393"/>
      <c r="Q91" s="393"/>
      <c r="R91" s="393"/>
      <c r="S91" s="393"/>
      <c r="T91" s="393"/>
      <c r="U91" s="393"/>
      <c r="V91" s="393"/>
      <c r="W91" s="393"/>
      <c r="X91" s="393"/>
      <c r="Y91" s="393"/>
      <c r="Z91" s="393"/>
    </row>
    <row r="92" spans="1:26" ht="18" customHeight="1" x14ac:dyDescent="0.25">
      <c r="A92" s="390"/>
      <c r="B92" s="381" t="s">
        <v>27</v>
      </c>
      <c r="C92" s="377" t="s">
        <v>28</v>
      </c>
      <c r="D92" s="377"/>
      <c r="E92" s="377"/>
      <c r="F92" s="377"/>
      <c r="G92" s="377"/>
      <c r="H92" s="377"/>
      <c r="I92" s="377"/>
      <c r="J92" s="377"/>
      <c r="K92" s="377"/>
      <c r="L92" s="377"/>
      <c r="M92" s="377"/>
      <c r="N92" s="377"/>
      <c r="O92" s="379" t="s">
        <v>29</v>
      </c>
      <c r="P92" s="379" t="s">
        <v>306</v>
      </c>
      <c r="Q92" s="379" t="s">
        <v>310</v>
      </c>
      <c r="R92" s="379" t="s">
        <v>318</v>
      </c>
      <c r="S92" s="379" t="s">
        <v>319</v>
      </c>
      <c r="T92" s="379" t="s">
        <v>322</v>
      </c>
      <c r="U92" s="379" t="s">
        <v>338</v>
      </c>
      <c r="V92" s="379" t="s">
        <v>341</v>
      </c>
      <c r="W92" s="379" t="s">
        <v>350</v>
      </c>
      <c r="X92" s="379" t="s">
        <v>307</v>
      </c>
      <c r="Y92" s="373" t="s">
        <v>30</v>
      </c>
      <c r="Z92" s="373"/>
    </row>
    <row r="93" spans="1:26" ht="18" customHeight="1" x14ac:dyDescent="0.25">
      <c r="A93" s="391"/>
      <c r="B93" s="382"/>
      <c r="C93" s="288" t="s">
        <v>31</v>
      </c>
      <c r="D93" s="288" t="s">
        <v>32</v>
      </c>
      <c r="E93" s="288" t="s">
        <v>33</v>
      </c>
      <c r="F93" s="288" t="s">
        <v>34</v>
      </c>
      <c r="G93" s="288" t="s">
        <v>33</v>
      </c>
      <c r="H93" s="288" t="s">
        <v>35</v>
      </c>
      <c r="I93" s="288" t="s">
        <v>35</v>
      </c>
      <c r="J93" s="288" t="s">
        <v>34</v>
      </c>
      <c r="K93" s="288" t="s">
        <v>36</v>
      </c>
      <c r="L93" s="288" t="s">
        <v>37</v>
      </c>
      <c r="M93" s="288" t="s">
        <v>38</v>
      </c>
      <c r="N93" s="288" t="s">
        <v>39</v>
      </c>
      <c r="O93" s="379"/>
      <c r="P93" s="379"/>
      <c r="Q93" s="379"/>
      <c r="R93" s="379"/>
      <c r="S93" s="379"/>
      <c r="T93" s="379"/>
      <c r="U93" s="379"/>
      <c r="V93" s="379"/>
      <c r="W93" s="379"/>
      <c r="X93" s="379"/>
      <c r="Y93" s="287" t="s">
        <v>40</v>
      </c>
      <c r="Z93" s="287" t="s">
        <v>41</v>
      </c>
    </row>
    <row r="94" spans="1:26" ht="30" customHeight="1" x14ac:dyDescent="0.25">
      <c r="A94" s="291">
        <v>1</v>
      </c>
      <c r="B94" s="204" t="s">
        <v>267</v>
      </c>
      <c r="C94" s="34"/>
      <c r="D94" s="34"/>
      <c r="E94" s="34"/>
      <c r="F94" s="34"/>
      <c r="G94" s="34"/>
      <c r="H94" s="34"/>
      <c r="I94" s="34"/>
      <c r="J94" s="34"/>
      <c r="K94" s="34"/>
      <c r="L94" s="34"/>
      <c r="M94" s="34"/>
      <c r="N94" s="34"/>
      <c r="O94" s="29">
        <v>0</v>
      </c>
      <c r="P94" s="253"/>
      <c r="Q94" s="253"/>
      <c r="R94" s="253"/>
      <c r="S94" s="253"/>
      <c r="T94" s="253"/>
      <c r="U94" s="253"/>
      <c r="V94" s="253"/>
      <c r="W94" s="253"/>
      <c r="X94" s="253">
        <f>SUM(O94:W94)</f>
        <v>0</v>
      </c>
      <c r="Y94" s="287"/>
      <c r="Z94" s="287"/>
    </row>
    <row r="95" spans="1:26" ht="21" customHeight="1" x14ac:dyDescent="0.25">
      <c r="A95" s="291">
        <v>2</v>
      </c>
      <c r="B95" s="207" t="s">
        <v>286</v>
      </c>
      <c r="C95" s="34"/>
      <c r="D95" s="34"/>
      <c r="E95" s="34"/>
      <c r="F95" s="34"/>
      <c r="G95" s="34"/>
      <c r="H95" s="34"/>
      <c r="I95" s="34"/>
      <c r="J95" s="34"/>
      <c r="K95" s="34"/>
      <c r="L95" s="34"/>
      <c r="M95" s="34"/>
      <c r="N95" s="34"/>
      <c r="O95" s="29">
        <v>0</v>
      </c>
      <c r="P95" s="29"/>
      <c r="Q95" s="29"/>
      <c r="R95" s="29"/>
      <c r="S95" s="29"/>
      <c r="T95" s="29"/>
      <c r="U95" s="29"/>
      <c r="V95" s="29"/>
      <c r="W95" s="29"/>
      <c r="X95" s="253">
        <f t="shared" ref="X95:X99" si="17">SUM(O95:W95)</f>
        <v>0</v>
      </c>
      <c r="Y95" s="287"/>
      <c r="Z95" s="287"/>
    </row>
    <row r="96" spans="1:26" ht="20.5" customHeight="1" x14ac:dyDescent="0.25">
      <c r="A96" s="291">
        <v>3</v>
      </c>
      <c r="B96" s="207" t="s">
        <v>299</v>
      </c>
      <c r="C96" s="34"/>
      <c r="D96" s="34"/>
      <c r="E96" s="34"/>
      <c r="F96" s="34"/>
      <c r="G96" s="34"/>
      <c r="H96" s="34"/>
      <c r="I96" s="34"/>
      <c r="J96" s="34"/>
      <c r="K96" s="34"/>
      <c r="L96" s="34"/>
      <c r="M96" s="34"/>
      <c r="N96" s="34"/>
      <c r="O96" s="29">
        <v>0</v>
      </c>
      <c r="P96" s="29"/>
      <c r="Q96" s="29"/>
      <c r="R96" s="29"/>
      <c r="S96" s="29"/>
      <c r="T96" s="29"/>
      <c r="U96" s="29"/>
      <c r="V96" s="29"/>
      <c r="W96" s="29"/>
      <c r="X96" s="253">
        <f t="shared" si="17"/>
        <v>0</v>
      </c>
      <c r="Y96" s="287"/>
      <c r="Z96" s="287"/>
    </row>
    <row r="97" spans="1:26" ht="26.25" customHeight="1" x14ac:dyDescent="0.25">
      <c r="A97" s="291">
        <v>4</v>
      </c>
      <c r="B97" s="207" t="s">
        <v>268</v>
      </c>
      <c r="C97" s="34"/>
      <c r="D97" s="34"/>
      <c r="E97" s="34"/>
      <c r="F97" s="34"/>
      <c r="G97" s="34"/>
      <c r="H97" s="34"/>
      <c r="I97" s="34"/>
      <c r="J97" s="34"/>
      <c r="K97" s="34"/>
      <c r="L97" s="34"/>
      <c r="M97" s="34"/>
      <c r="N97" s="34"/>
      <c r="O97" s="29">
        <v>0</v>
      </c>
      <c r="P97" s="29"/>
      <c r="Q97" s="29"/>
      <c r="R97" s="29"/>
      <c r="S97" s="29"/>
      <c r="T97" s="29"/>
      <c r="U97" s="29"/>
      <c r="V97" s="29"/>
      <c r="W97" s="29"/>
      <c r="X97" s="253">
        <f t="shared" si="17"/>
        <v>0</v>
      </c>
      <c r="Y97" s="287"/>
      <c r="Z97" s="287"/>
    </row>
    <row r="98" spans="1:26" ht="23" x14ac:dyDescent="0.25">
      <c r="A98" s="291">
        <v>5</v>
      </c>
      <c r="B98" s="171" t="s">
        <v>269</v>
      </c>
      <c r="C98" s="34"/>
      <c r="D98" s="34"/>
      <c r="E98" s="34"/>
      <c r="F98" s="34"/>
      <c r="G98" s="34"/>
      <c r="H98" s="34"/>
      <c r="I98" s="34"/>
      <c r="J98" s="34"/>
      <c r="K98" s="34"/>
      <c r="L98" s="34"/>
      <c r="M98" s="34"/>
      <c r="N98" s="34"/>
      <c r="O98" s="29">
        <v>0</v>
      </c>
      <c r="P98" s="29"/>
      <c r="Q98" s="29"/>
      <c r="R98" s="29"/>
      <c r="S98" s="29"/>
      <c r="T98" s="29"/>
      <c r="U98" s="29"/>
      <c r="V98" s="29"/>
      <c r="W98" s="29"/>
      <c r="X98" s="253">
        <f t="shared" si="17"/>
        <v>0</v>
      </c>
      <c r="Y98" s="287"/>
      <c r="Z98" s="287"/>
    </row>
    <row r="99" spans="1:26" ht="23" x14ac:dyDescent="0.25">
      <c r="A99" s="291">
        <v>6</v>
      </c>
      <c r="B99" s="171" t="s">
        <v>270</v>
      </c>
      <c r="C99" s="34"/>
      <c r="D99" s="34"/>
      <c r="E99" s="34"/>
      <c r="F99" s="34"/>
      <c r="G99" s="34"/>
      <c r="H99" s="34"/>
      <c r="I99" s="34"/>
      <c r="J99" s="34"/>
      <c r="K99" s="34"/>
      <c r="L99" s="34"/>
      <c r="M99" s="34"/>
      <c r="N99" s="34"/>
      <c r="O99" s="29">
        <v>0</v>
      </c>
      <c r="P99" s="29"/>
      <c r="Q99" s="29"/>
      <c r="R99" s="29"/>
      <c r="S99" s="29"/>
      <c r="T99" s="29"/>
      <c r="U99" s="29"/>
      <c r="V99" s="29"/>
      <c r="W99" s="29"/>
      <c r="X99" s="253">
        <f t="shared" si="17"/>
        <v>0</v>
      </c>
      <c r="Y99" s="287"/>
      <c r="Z99" s="287"/>
    </row>
    <row r="100" spans="1:26" ht="18" customHeight="1" x14ac:dyDescent="0.25">
      <c r="A100" s="241"/>
      <c r="B100" s="242" t="s">
        <v>149</v>
      </c>
      <c r="C100" s="243"/>
      <c r="D100" s="243"/>
      <c r="E100" s="243"/>
      <c r="F100" s="244"/>
      <c r="G100" s="244"/>
      <c r="H100" s="244"/>
      <c r="I100" s="244"/>
      <c r="J100" s="244"/>
      <c r="K100" s="244"/>
      <c r="L100" s="244"/>
      <c r="M100" s="244"/>
      <c r="N100" s="244"/>
      <c r="O100" s="233">
        <f>SUM(O94:O99)</f>
        <v>0</v>
      </c>
      <c r="P100" s="233">
        <f t="shared" ref="P100:V100" si="18">SUM(P94:P99)</f>
        <v>0</v>
      </c>
      <c r="Q100" s="233">
        <f t="shared" si="18"/>
        <v>0</v>
      </c>
      <c r="R100" s="233">
        <f t="shared" si="18"/>
        <v>0</v>
      </c>
      <c r="S100" s="233">
        <f t="shared" si="18"/>
        <v>0</v>
      </c>
      <c r="T100" s="233">
        <f t="shared" si="18"/>
        <v>0</v>
      </c>
      <c r="U100" s="233">
        <f t="shared" si="18"/>
        <v>0</v>
      </c>
      <c r="V100" s="233">
        <f t="shared" si="18"/>
        <v>0</v>
      </c>
      <c r="W100" s="233">
        <f t="shared" ref="W100:X100" si="19">SUM(W94:W99)</f>
        <v>0</v>
      </c>
      <c r="X100" s="233">
        <f t="shared" si="19"/>
        <v>0</v>
      </c>
      <c r="Y100" s="245"/>
      <c r="Z100" s="245"/>
    </row>
    <row r="101" spans="1:26" ht="18" customHeight="1" x14ac:dyDescent="0.25">
      <c r="A101" s="271"/>
      <c r="B101" s="272"/>
      <c r="C101" s="273"/>
      <c r="D101" s="273"/>
      <c r="E101" s="273"/>
      <c r="F101" s="273"/>
      <c r="G101" s="273"/>
      <c r="H101" s="273"/>
      <c r="I101" s="273"/>
      <c r="J101" s="273"/>
      <c r="K101" s="273"/>
      <c r="L101" s="273"/>
      <c r="M101" s="273"/>
      <c r="N101" s="273"/>
      <c r="O101" s="274"/>
      <c r="P101" s="274"/>
      <c r="Q101" s="274"/>
      <c r="R101" s="274"/>
      <c r="S101" s="274"/>
      <c r="T101" s="274"/>
      <c r="U101" s="274"/>
      <c r="V101" s="274"/>
      <c r="W101" s="274"/>
      <c r="X101" s="274"/>
      <c r="Y101" s="274"/>
      <c r="Z101" s="274"/>
    </row>
    <row r="102" spans="1:26" s="206" customFormat="1" ht="15" customHeight="1" x14ac:dyDescent="0.25">
      <c r="A102" s="275"/>
      <c r="B102" s="276" t="s">
        <v>158</v>
      </c>
      <c r="C102" s="384"/>
      <c r="D102" s="384"/>
      <c r="E102" s="384"/>
      <c r="F102" s="384"/>
      <c r="G102" s="384"/>
      <c r="H102" s="384"/>
      <c r="I102" s="384"/>
      <c r="J102" s="384"/>
      <c r="K102" s="384"/>
      <c r="L102" s="384"/>
      <c r="M102" s="384"/>
      <c r="N102" s="385"/>
      <c r="O102" s="278">
        <f>O36+O50+O63+O77+O87+O100</f>
        <v>46007.5</v>
      </c>
      <c r="P102" s="278">
        <f t="shared" ref="P102:V102" si="20">P36+P50+P63+P77+P87+P100</f>
        <v>0</v>
      </c>
      <c r="Q102" s="278">
        <f t="shared" si="20"/>
        <v>0</v>
      </c>
      <c r="R102" s="278">
        <f t="shared" si="20"/>
        <v>0</v>
      </c>
      <c r="S102" s="278">
        <f t="shared" si="20"/>
        <v>0</v>
      </c>
      <c r="T102" s="278">
        <f t="shared" si="20"/>
        <v>-1799.9999999999995</v>
      </c>
      <c r="U102" s="278">
        <f t="shared" si="20"/>
        <v>0</v>
      </c>
      <c r="V102" s="278">
        <f t="shared" si="20"/>
        <v>648.5</v>
      </c>
      <c r="W102" s="278">
        <f t="shared" ref="W102:X102" si="21">W36+W50+W63+W77+W87+W100</f>
        <v>-3034.52</v>
      </c>
      <c r="X102" s="278">
        <f t="shared" si="21"/>
        <v>41821.480000000003</v>
      </c>
      <c r="Y102" s="279"/>
      <c r="Z102" s="280"/>
    </row>
    <row r="106" spans="1:26" x14ac:dyDescent="0.25">
      <c r="Z106" s="229"/>
    </row>
  </sheetData>
  <mergeCells count="150">
    <mergeCell ref="V92:V93"/>
    <mergeCell ref="U92:U93"/>
    <mergeCell ref="C16:N16"/>
    <mergeCell ref="Y16:Z16"/>
    <mergeCell ref="O16:O17"/>
    <mergeCell ref="Y42:Z42"/>
    <mergeCell ref="O52:Z53"/>
    <mergeCell ref="C41:J41"/>
    <mergeCell ref="O41:Z41"/>
    <mergeCell ref="W16:W17"/>
    <mergeCell ref="X16:X17"/>
    <mergeCell ref="W42:W43"/>
    <mergeCell ref="X42:X43"/>
    <mergeCell ref="S16:S17"/>
    <mergeCell ref="S42:S43"/>
    <mergeCell ref="P16:P17"/>
    <mergeCell ref="P42:P43"/>
    <mergeCell ref="Q16:Q17"/>
    <mergeCell ref="R16:R17"/>
    <mergeCell ref="Q42:Q43"/>
    <mergeCell ref="R42:R43"/>
    <mergeCell ref="C40:J40"/>
    <mergeCell ref="O40:Z40"/>
    <mergeCell ref="T16:T17"/>
    <mergeCell ref="T42:T43"/>
    <mergeCell ref="U16:U17"/>
    <mergeCell ref="C3:J3"/>
    <mergeCell ref="C4:J4"/>
    <mergeCell ref="C2:Z2"/>
    <mergeCell ref="K3:Z3"/>
    <mergeCell ref="K4:Z4"/>
    <mergeCell ref="B5:Z5"/>
    <mergeCell ref="B6:Z6"/>
    <mergeCell ref="B7:Z7"/>
    <mergeCell ref="B8:Z8"/>
    <mergeCell ref="V16:V17"/>
    <mergeCell ref="A38:A39"/>
    <mergeCell ref="B38:B39"/>
    <mergeCell ref="C38:J39"/>
    <mergeCell ref="K38:N38"/>
    <mergeCell ref="O38:Z39"/>
    <mergeCell ref="A42:A43"/>
    <mergeCell ref="B42:B43"/>
    <mergeCell ref="C42:N42"/>
    <mergeCell ref="B9:Z9"/>
    <mergeCell ref="A23:A28"/>
    <mergeCell ref="B23:B28"/>
    <mergeCell ref="C15:J15"/>
    <mergeCell ref="B10:Z10"/>
    <mergeCell ref="A12:A13"/>
    <mergeCell ref="B12:B13"/>
    <mergeCell ref="C12:J13"/>
    <mergeCell ref="K12:N12"/>
    <mergeCell ref="O12:Z13"/>
    <mergeCell ref="A14:A15"/>
    <mergeCell ref="C14:J14"/>
    <mergeCell ref="O14:Z14"/>
    <mergeCell ref="O15:Z15"/>
    <mergeCell ref="A16:A17"/>
    <mergeCell ref="B16:B17"/>
    <mergeCell ref="W82:W83"/>
    <mergeCell ref="X82:X83"/>
    <mergeCell ref="O55:O56"/>
    <mergeCell ref="Y55:Z55"/>
    <mergeCell ref="C65:J66"/>
    <mergeCell ref="C55:N55"/>
    <mergeCell ref="W55:W56"/>
    <mergeCell ref="X55:X56"/>
    <mergeCell ref="P55:P56"/>
    <mergeCell ref="P68:P69"/>
    <mergeCell ref="P82:P83"/>
    <mergeCell ref="S82:S83"/>
    <mergeCell ref="U55:U56"/>
    <mergeCell ref="U68:U69"/>
    <mergeCell ref="U82:U83"/>
    <mergeCell ref="V55:V56"/>
    <mergeCell ref="V68:V69"/>
    <mergeCell ref="V82:V83"/>
    <mergeCell ref="R92:R93"/>
    <mergeCell ref="A68:A69"/>
    <mergeCell ref="B68:B69"/>
    <mergeCell ref="K65:N65"/>
    <mergeCell ref="O65:Z66"/>
    <mergeCell ref="O68:O69"/>
    <mergeCell ref="O54:Z54"/>
    <mergeCell ref="A65:A66"/>
    <mergeCell ref="C54:J54"/>
    <mergeCell ref="S55:S56"/>
    <mergeCell ref="S68:S69"/>
    <mergeCell ref="A55:A56"/>
    <mergeCell ref="B65:B66"/>
    <mergeCell ref="S92:S93"/>
    <mergeCell ref="T55:T56"/>
    <mergeCell ref="T68:T69"/>
    <mergeCell ref="T82:T83"/>
    <mergeCell ref="T92:T93"/>
    <mergeCell ref="O89:Z90"/>
    <mergeCell ref="C91:J91"/>
    <mergeCell ref="R82:R83"/>
    <mergeCell ref="Q92:Q93"/>
    <mergeCell ref="K89:N89"/>
    <mergeCell ref="K79:N79"/>
    <mergeCell ref="C102:N102"/>
    <mergeCell ref="Y92:Z92"/>
    <mergeCell ref="B75:B76"/>
    <mergeCell ref="A75:A76"/>
    <mergeCell ref="A89:A90"/>
    <mergeCell ref="B89:B90"/>
    <mergeCell ref="C89:J90"/>
    <mergeCell ref="A79:A80"/>
    <mergeCell ref="B79:B80"/>
    <mergeCell ref="C79:J80"/>
    <mergeCell ref="A92:A93"/>
    <mergeCell ref="B92:B93"/>
    <mergeCell ref="C92:N92"/>
    <mergeCell ref="O92:O93"/>
    <mergeCell ref="Y82:Z82"/>
    <mergeCell ref="A82:A83"/>
    <mergeCell ref="P92:P93"/>
    <mergeCell ref="W92:W93"/>
    <mergeCell ref="X92:X93"/>
    <mergeCell ref="Q82:Q83"/>
    <mergeCell ref="O91:Z91"/>
    <mergeCell ref="B82:B83"/>
    <mergeCell ref="C82:N82"/>
    <mergeCell ref="O82:O83"/>
    <mergeCell ref="A40:A41"/>
    <mergeCell ref="C81:J81"/>
    <mergeCell ref="O81:Z81"/>
    <mergeCell ref="Y68:Z68"/>
    <mergeCell ref="C67:J67"/>
    <mergeCell ref="O67:Z67"/>
    <mergeCell ref="A52:A53"/>
    <mergeCell ref="C52:J53"/>
    <mergeCell ref="A45:A46"/>
    <mergeCell ref="B52:B53"/>
    <mergeCell ref="Q55:Q56"/>
    <mergeCell ref="R55:R56"/>
    <mergeCell ref="Q68:Q69"/>
    <mergeCell ref="R68:R69"/>
    <mergeCell ref="B45:B46"/>
    <mergeCell ref="O79:Z80"/>
    <mergeCell ref="C68:N68"/>
    <mergeCell ref="W68:W69"/>
    <mergeCell ref="X68:X69"/>
    <mergeCell ref="B55:B56"/>
    <mergeCell ref="K52:N52"/>
    <mergeCell ref="O42:O43"/>
    <mergeCell ref="U42:U43"/>
    <mergeCell ref="V42:V43"/>
  </mergeCells>
  <pageMargins left="0.70866141732283472" right="0.70866141732283472" top="0.74803149606299213" bottom="0.74803149606299213" header="0.31496062992125984" footer="0.31496062992125984"/>
  <pageSetup paperSize="9" scale="65"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DC0B5-BA43-4CFF-A593-2C9415F90167}">
  <sheetPr>
    <pageSetUpPr fitToPage="1"/>
  </sheetPr>
  <dimension ref="A1:AA64"/>
  <sheetViews>
    <sheetView view="pageBreakPreview" topLeftCell="D33" zoomScaleNormal="100" zoomScaleSheetLayoutView="100" workbookViewId="0">
      <selection activeCell="T31" sqref="T31"/>
    </sheetView>
  </sheetViews>
  <sheetFormatPr baseColWidth="10" defaultColWidth="11" defaultRowHeight="14.5" x14ac:dyDescent="0.35"/>
  <cols>
    <col min="1" max="1" width="23.1796875" customWidth="1"/>
    <col min="2" max="2" width="34.81640625" customWidth="1"/>
    <col min="3" max="14" width="3.81640625" customWidth="1"/>
    <col min="15" max="24" width="12.453125" style="33" customWidth="1"/>
    <col min="25" max="25" width="11.54296875" customWidth="1"/>
    <col min="26" max="26" width="27.81640625" customWidth="1"/>
    <col min="27" max="27" width="8" customWidth="1"/>
    <col min="28" max="28" width="10.1796875" customWidth="1"/>
  </cols>
  <sheetData>
    <row r="1" spans="1:27" x14ac:dyDescent="0.35">
      <c r="A1" s="1"/>
      <c r="B1" s="1"/>
      <c r="C1" s="1"/>
      <c r="D1" s="1"/>
      <c r="E1" s="1"/>
      <c r="F1" s="1"/>
      <c r="G1" s="1"/>
      <c r="H1" s="1"/>
      <c r="I1" s="1"/>
      <c r="J1" s="1"/>
      <c r="K1" s="1"/>
      <c r="L1" s="1"/>
      <c r="M1" s="1"/>
      <c r="N1" s="1"/>
      <c r="O1" s="2"/>
      <c r="P1" s="2"/>
      <c r="Q1" s="2"/>
      <c r="R1" s="2"/>
      <c r="S1" s="2"/>
      <c r="T1" s="2"/>
      <c r="U1" s="2"/>
      <c r="V1" s="2"/>
      <c r="W1" s="2"/>
      <c r="X1" s="2"/>
      <c r="Y1" s="1"/>
      <c r="Z1" s="1"/>
    </row>
    <row r="2" spans="1:27" ht="21.75" customHeight="1" x14ac:dyDescent="0.35">
      <c r="A2" s="1"/>
      <c r="B2" s="3"/>
      <c r="C2" s="402" t="s">
        <v>73</v>
      </c>
      <c r="D2" s="403"/>
      <c r="E2" s="403"/>
      <c r="F2" s="403"/>
      <c r="G2" s="403"/>
      <c r="H2" s="403"/>
      <c r="I2" s="403"/>
      <c r="J2" s="403"/>
      <c r="K2" s="403"/>
      <c r="L2" s="403"/>
      <c r="M2" s="403"/>
      <c r="N2" s="403"/>
      <c r="O2" s="403"/>
      <c r="P2" s="403"/>
      <c r="Q2" s="403"/>
      <c r="R2" s="403"/>
      <c r="S2" s="403"/>
      <c r="T2" s="403"/>
      <c r="U2" s="403"/>
      <c r="V2" s="403"/>
      <c r="W2" s="403"/>
      <c r="X2" s="403"/>
      <c r="Y2" s="403"/>
      <c r="Z2" s="403"/>
    </row>
    <row r="3" spans="1:27" ht="24" customHeight="1" x14ac:dyDescent="0.35">
      <c r="A3" s="1"/>
      <c r="B3" s="3"/>
      <c r="C3" s="409" t="s">
        <v>0</v>
      </c>
      <c r="D3" s="410"/>
      <c r="E3" s="410"/>
      <c r="F3" s="410"/>
      <c r="G3" s="410"/>
      <c r="H3" s="410"/>
      <c r="I3" s="410"/>
      <c r="J3" s="411"/>
      <c r="K3" s="412" t="s">
        <v>1</v>
      </c>
      <c r="L3" s="413"/>
      <c r="M3" s="413"/>
      <c r="N3" s="413"/>
      <c r="O3" s="413"/>
      <c r="P3" s="413"/>
      <c r="Q3" s="413"/>
      <c r="R3" s="413"/>
      <c r="S3" s="413"/>
      <c r="T3" s="413"/>
      <c r="U3" s="413"/>
      <c r="V3" s="413"/>
      <c r="W3" s="413"/>
      <c r="X3" s="413"/>
      <c r="Y3" s="413"/>
      <c r="Z3" s="414"/>
    </row>
    <row r="4" spans="1:27" ht="24.75" customHeight="1" x14ac:dyDescent="0.35">
      <c r="A4" s="1"/>
      <c r="B4" s="3"/>
      <c r="C4" s="409" t="s">
        <v>2</v>
      </c>
      <c r="D4" s="410"/>
      <c r="E4" s="410"/>
      <c r="F4" s="410"/>
      <c r="G4" s="410"/>
      <c r="H4" s="410"/>
      <c r="I4" s="410"/>
      <c r="J4" s="411"/>
      <c r="K4" s="401" t="s">
        <v>3</v>
      </c>
      <c r="L4" s="401"/>
      <c r="M4" s="401"/>
      <c r="N4" s="401"/>
      <c r="O4" s="401"/>
      <c r="P4" s="401"/>
      <c r="Q4" s="401"/>
      <c r="R4" s="401"/>
      <c r="S4" s="401"/>
      <c r="T4" s="401"/>
      <c r="U4" s="401"/>
      <c r="V4" s="401"/>
      <c r="W4" s="401"/>
      <c r="X4" s="401"/>
      <c r="Y4" s="401"/>
      <c r="Z4" s="401"/>
    </row>
    <row r="5" spans="1:27" x14ac:dyDescent="0.35">
      <c r="A5" s="1"/>
      <c r="B5" s="1"/>
      <c r="C5" s="415"/>
      <c r="D5" s="415"/>
      <c r="E5" s="415"/>
      <c r="F5" s="415"/>
      <c r="G5" s="415"/>
      <c r="H5" s="415"/>
      <c r="I5" s="415"/>
      <c r="J5" s="415"/>
      <c r="K5" s="415"/>
      <c r="L5" s="415"/>
      <c r="M5" s="415"/>
      <c r="N5" s="415"/>
      <c r="O5" s="415"/>
      <c r="P5" s="415"/>
      <c r="Q5" s="415"/>
      <c r="R5" s="415"/>
      <c r="S5" s="415"/>
      <c r="T5" s="415"/>
      <c r="U5" s="415"/>
      <c r="V5" s="415"/>
      <c r="W5" s="415"/>
      <c r="X5" s="415"/>
      <c r="Y5" s="415"/>
      <c r="Z5" s="415"/>
    </row>
    <row r="6" spans="1:27" ht="24.65" customHeight="1" x14ac:dyDescent="0.35">
      <c r="A6" s="4" t="s">
        <v>4</v>
      </c>
      <c r="B6" s="409" t="s">
        <v>68</v>
      </c>
      <c r="C6" s="410"/>
      <c r="D6" s="410"/>
      <c r="E6" s="410"/>
      <c r="F6" s="410"/>
      <c r="G6" s="410"/>
      <c r="H6" s="410"/>
      <c r="I6" s="410"/>
      <c r="J6" s="410"/>
      <c r="K6" s="410"/>
      <c r="L6" s="410"/>
      <c r="M6" s="410"/>
      <c r="N6" s="410"/>
      <c r="O6" s="410"/>
      <c r="P6" s="410"/>
      <c r="Q6" s="410"/>
      <c r="R6" s="410"/>
      <c r="S6" s="410"/>
      <c r="T6" s="410"/>
      <c r="U6" s="410"/>
      <c r="V6" s="410"/>
      <c r="W6" s="410"/>
      <c r="X6" s="410"/>
      <c r="Y6" s="410"/>
      <c r="Z6" s="411"/>
    </row>
    <row r="7" spans="1:27" ht="17.5" customHeight="1" x14ac:dyDescent="0.35">
      <c r="A7" s="5" t="s">
        <v>5</v>
      </c>
      <c r="B7" s="409" t="s">
        <v>67</v>
      </c>
      <c r="C7" s="410"/>
      <c r="D7" s="410"/>
      <c r="E7" s="410"/>
      <c r="F7" s="410"/>
      <c r="G7" s="410"/>
      <c r="H7" s="410"/>
      <c r="I7" s="410"/>
      <c r="J7" s="410"/>
      <c r="K7" s="410"/>
      <c r="L7" s="410"/>
      <c r="M7" s="410"/>
      <c r="N7" s="410"/>
      <c r="O7" s="410"/>
      <c r="P7" s="410"/>
      <c r="Q7" s="410"/>
      <c r="R7" s="410"/>
      <c r="S7" s="410"/>
      <c r="T7" s="410"/>
      <c r="U7" s="410"/>
      <c r="V7" s="410"/>
      <c r="W7" s="410"/>
      <c r="X7" s="410"/>
      <c r="Y7" s="410"/>
      <c r="Z7" s="411"/>
    </row>
    <row r="8" spans="1:27" ht="17.5" customHeight="1" x14ac:dyDescent="0.35">
      <c r="A8" s="6" t="s">
        <v>6</v>
      </c>
      <c r="B8" s="416" t="s">
        <v>7</v>
      </c>
      <c r="C8" s="417"/>
      <c r="D8" s="417"/>
      <c r="E8" s="417"/>
      <c r="F8" s="417"/>
      <c r="G8" s="417"/>
      <c r="H8" s="417"/>
      <c r="I8" s="417"/>
      <c r="J8" s="417"/>
      <c r="K8" s="417"/>
      <c r="L8" s="417"/>
      <c r="M8" s="417"/>
      <c r="N8" s="417"/>
      <c r="O8" s="417"/>
      <c r="P8" s="417"/>
      <c r="Q8" s="417"/>
      <c r="R8" s="417"/>
      <c r="S8" s="417"/>
      <c r="T8" s="417"/>
      <c r="U8" s="417"/>
      <c r="V8" s="417"/>
      <c r="W8" s="417"/>
      <c r="X8" s="417"/>
      <c r="Y8" s="417"/>
      <c r="Z8" s="418"/>
    </row>
    <row r="9" spans="1:27" ht="33" customHeight="1" x14ac:dyDescent="0.35">
      <c r="A9" s="5" t="s">
        <v>8</v>
      </c>
      <c r="B9" s="416" t="s">
        <v>9</v>
      </c>
      <c r="C9" s="417"/>
      <c r="D9" s="417"/>
      <c r="E9" s="417"/>
      <c r="F9" s="417"/>
      <c r="G9" s="417"/>
      <c r="H9" s="417"/>
      <c r="I9" s="417"/>
      <c r="J9" s="417"/>
      <c r="K9" s="417"/>
      <c r="L9" s="417"/>
      <c r="M9" s="417"/>
      <c r="N9" s="417"/>
      <c r="O9" s="417"/>
      <c r="P9" s="417"/>
      <c r="Q9" s="417"/>
      <c r="R9" s="417"/>
      <c r="S9" s="417"/>
      <c r="T9" s="417"/>
      <c r="U9" s="417"/>
      <c r="V9" s="417"/>
      <c r="W9" s="417"/>
      <c r="X9" s="417"/>
      <c r="Y9" s="417"/>
      <c r="Z9" s="418"/>
    </row>
    <row r="10" spans="1:27" ht="22" customHeight="1" x14ac:dyDescent="0.35">
      <c r="A10" s="7" t="s">
        <v>10</v>
      </c>
      <c r="B10" s="412" t="s">
        <v>11</v>
      </c>
      <c r="C10" s="413"/>
      <c r="D10" s="413"/>
      <c r="E10" s="413"/>
      <c r="F10" s="413"/>
      <c r="G10" s="413"/>
      <c r="H10" s="413"/>
      <c r="I10" s="413"/>
      <c r="J10" s="413"/>
      <c r="K10" s="413"/>
      <c r="L10" s="413"/>
      <c r="M10" s="413"/>
      <c r="N10" s="413"/>
      <c r="O10" s="413"/>
      <c r="P10" s="413"/>
      <c r="Q10" s="413"/>
      <c r="R10" s="413"/>
      <c r="S10" s="413"/>
      <c r="T10" s="413"/>
      <c r="U10" s="413"/>
      <c r="V10" s="413"/>
      <c r="W10" s="413"/>
      <c r="X10" s="413"/>
      <c r="Y10" s="413"/>
      <c r="Z10" s="414"/>
    </row>
    <row r="11" spans="1:27" ht="37.5" customHeight="1" x14ac:dyDescent="0.35">
      <c r="A11" s="7" t="s">
        <v>12</v>
      </c>
      <c r="B11" s="409" t="s">
        <v>69</v>
      </c>
      <c r="C11" s="410"/>
      <c r="D11" s="410"/>
      <c r="E11" s="410"/>
      <c r="F11" s="410"/>
      <c r="G11" s="410"/>
      <c r="H11" s="410"/>
      <c r="I11" s="410"/>
      <c r="J11" s="410"/>
      <c r="K11" s="410"/>
      <c r="L11" s="410"/>
      <c r="M11" s="410"/>
      <c r="N11" s="410"/>
      <c r="O11" s="410"/>
      <c r="P11" s="410"/>
      <c r="Q11" s="410"/>
      <c r="R11" s="410"/>
      <c r="S11" s="410"/>
      <c r="T11" s="410"/>
      <c r="U11" s="410"/>
      <c r="V11" s="410"/>
      <c r="W11" s="410"/>
      <c r="X11" s="410"/>
      <c r="Y11" s="410"/>
      <c r="Z11" s="411"/>
    </row>
    <row r="12" spans="1:27" ht="16.5" customHeight="1" x14ac:dyDescent="0.35">
      <c r="A12" s="419" t="s">
        <v>13</v>
      </c>
      <c r="B12" s="421" t="s">
        <v>60</v>
      </c>
      <c r="C12" s="423" t="s">
        <v>14</v>
      </c>
      <c r="D12" s="424"/>
      <c r="E12" s="424"/>
      <c r="F12" s="424"/>
      <c r="G12" s="424"/>
      <c r="H12" s="424"/>
      <c r="I12" s="424"/>
      <c r="J12" s="424"/>
      <c r="K12" s="427" t="s">
        <v>15</v>
      </c>
      <c r="L12" s="428"/>
      <c r="M12" s="428"/>
      <c r="N12" s="429"/>
      <c r="O12" s="430" t="s">
        <v>16</v>
      </c>
      <c r="P12" s="430"/>
      <c r="Q12" s="430"/>
      <c r="R12" s="430"/>
      <c r="S12" s="430"/>
      <c r="T12" s="430"/>
      <c r="U12" s="430"/>
      <c r="V12" s="430"/>
      <c r="W12" s="430"/>
      <c r="X12" s="430"/>
      <c r="Y12" s="430"/>
      <c r="Z12" s="430"/>
    </row>
    <row r="13" spans="1:27" ht="15" customHeight="1" x14ac:dyDescent="0.35">
      <c r="A13" s="420"/>
      <c r="B13" s="422"/>
      <c r="C13" s="425"/>
      <c r="D13" s="426"/>
      <c r="E13" s="426"/>
      <c r="F13" s="426"/>
      <c r="G13" s="426"/>
      <c r="H13" s="426"/>
      <c r="I13" s="426"/>
      <c r="J13" s="426"/>
      <c r="K13" s="8">
        <v>1</v>
      </c>
      <c r="L13" s="8">
        <v>2</v>
      </c>
      <c r="M13" s="9">
        <v>3</v>
      </c>
      <c r="N13" s="9">
        <v>4</v>
      </c>
      <c r="O13" s="431"/>
      <c r="P13" s="431"/>
      <c r="Q13" s="431"/>
      <c r="R13" s="431"/>
      <c r="S13" s="431"/>
      <c r="T13" s="431"/>
      <c r="U13" s="431"/>
      <c r="V13" s="431"/>
      <c r="W13" s="431"/>
      <c r="X13" s="431"/>
      <c r="Y13" s="431"/>
      <c r="Z13" s="431"/>
    </row>
    <row r="14" spans="1:27" ht="78.75" customHeight="1" x14ac:dyDescent="0.35">
      <c r="A14" s="432" t="s">
        <v>17</v>
      </c>
      <c r="B14" s="333" t="s">
        <v>18</v>
      </c>
      <c r="C14" s="432" t="s">
        <v>19</v>
      </c>
      <c r="D14" s="432"/>
      <c r="E14" s="432"/>
      <c r="F14" s="432"/>
      <c r="G14" s="432"/>
      <c r="H14" s="432"/>
      <c r="I14" s="432"/>
      <c r="J14" s="432"/>
      <c r="K14" s="339">
        <v>500</v>
      </c>
      <c r="L14" s="340">
        <v>1500</v>
      </c>
      <c r="M14" s="340">
        <v>1500</v>
      </c>
      <c r="N14" s="340">
        <v>1500</v>
      </c>
      <c r="O14" s="433" t="s">
        <v>70</v>
      </c>
      <c r="P14" s="433"/>
      <c r="Q14" s="433"/>
      <c r="R14" s="433"/>
      <c r="S14" s="433"/>
      <c r="T14" s="433"/>
      <c r="U14" s="433"/>
      <c r="V14" s="433"/>
      <c r="W14" s="433"/>
      <c r="X14" s="433"/>
      <c r="Y14" s="433"/>
      <c r="Z14" s="433"/>
      <c r="AA14" s="10"/>
    </row>
    <row r="15" spans="1:27" ht="39.75" customHeight="1" x14ac:dyDescent="0.35">
      <c r="A15" s="432"/>
      <c r="B15" s="11" t="s">
        <v>20</v>
      </c>
      <c r="C15" s="434" t="s">
        <v>21</v>
      </c>
      <c r="D15" s="434"/>
      <c r="E15" s="434"/>
      <c r="F15" s="434"/>
      <c r="G15" s="434"/>
      <c r="H15" s="434"/>
      <c r="I15" s="434"/>
      <c r="J15" s="434"/>
      <c r="K15" s="13"/>
      <c r="L15" s="13">
        <v>200</v>
      </c>
      <c r="M15" s="13"/>
      <c r="N15" s="13">
        <v>200</v>
      </c>
      <c r="O15" s="434"/>
      <c r="P15" s="434"/>
      <c r="Q15" s="434"/>
      <c r="R15" s="434"/>
      <c r="S15" s="434"/>
      <c r="T15" s="434"/>
      <c r="U15" s="434"/>
      <c r="V15" s="434"/>
      <c r="W15" s="434"/>
      <c r="X15" s="434"/>
      <c r="Y15" s="434"/>
      <c r="Z15" s="434"/>
      <c r="AA15" s="10"/>
    </row>
    <row r="16" spans="1:27" ht="80.5" customHeight="1" x14ac:dyDescent="0.35">
      <c r="A16" s="432"/>
      <c r="B16" s="11" t="s">
        <v>22</v>
      </c>
      <c r="C16" s="434" t="s">
        <v>23</v>
      </c>
      <c r="D16" s="434"/>
      <c r="E16" s="434"/>
      <c r="F16" s="434"/>
      <c r="G16" s="434"/>
      <c r="H16" s="434"/>
      <c r="I16" s="434"/>
      <c r="J16" s="434"/>
      <c r="K16" s="13"/>
      <c r="L16" s="13"/>
      <c r="M16" s="13"/>
      <c r="N16" s="13">
        <v>3</v>
      </c>
      <c r="O16" s="434" t="s">
        <v>71</v>
      </c>
      <c r="P16" s="434"/>
      <c r="Q16" s="434"/>
      <c r="R16" s="434"/>
      <c r="S16" s="434"/>
      <c r="T16" s="434"/>
      <c r="U16" s="434"/>
      <c r="V16" s="434"/>
      <c r="W16" s="434"/>
      <c r="X16" s="434"/>
      <c r="Y16" s="434"/>
      <c r="Z16" s="434"/>
      <c r="AA16" s="10"/>
    </row>
    <row r="17" spans="1:27" ht="29.25" customHeight="1" x14ac:dyDescent="0.35">
      <c r="A17" s="432"/>
      <c r="B17" s="11" t="s">
        <v>24</v>
      </c>
      <c r="C17" s="434" t="s">
        <v>59</v>
      </c>
      <c r="D17" s="434"/>
      <c r="E17" s="434"/>
      <c r="F17" s="434"/>
      <c r="G17" s="434"/>
      <c r="H17" s="434"/>
      <c r="I17" s="434"/>
      <c r="J17" s="434"/>
      <c r="K17" s="13"/>
      <c r="L17" s="13"/>
      <c r="M17" s="13"/>
      <c r="N17" s="13">
        <v>1</v>
      </c>
      <c r="O17" s="434"/>
      <c r="P17" s="434"/>
      <c r="Q17" s="434"/>
      <c r="R17" s="434"/>
      <c r="S17" s="434"/>
      <c r="T17" s="434"/>
      <c r="U17" s="434"/>
      <c r="V17" s="434"/>
      <c r="W17" s="434"/>
      <c r="X17" s="434"/>
      <c r="Y17" s="434"/>
      <c r="Z17" s="434"/>
      <c r="AA17" s="10"/>
    </row>
    <row r="18" spans="1:27" ht="49.5" customHeight="1" x14ac:dyDescent="0.35">
      <c r="A18" s="432"/>
      <c r="B18" s="332" t="s">
        <v>25</v>
      </c>
      <c r="C18" s="434" t="s">
        <v>26</v>
      </c>
      <c r="D18" s="434"/>
      <c r="E18" s="434"/>
      <c r="F18" s="434"/>
      <c r="G18" s="434"/>
      <c r="H18" s="434"/>
      <c r="I18" s="434"/>
      <c r="J18" s="434"/>
      <c r="K18" s="13"/>
      <c r="L18" s="13">
        <v>6</v>
      </c>
      <c r="M18" s="13"/>
      <c r="N18" s="13">
        <v>6</v>
      </c>
      <c r="O18" s="434" t="s">
        <v>72</v>
      </c>
      <c r="P18" s="434"/>
      <c r="Q18" s="434"/>
      <c r="R18" s="434"/>
      <c r="S18" s="434"/>
      <c r="T18" s="434"/>
      <c r="U18" s="434"/>
      <c r="V18" s="434"/>
      <c r="W18" s="434"/>
      <c r="X18" s="434"/>
      <c r="Y18" s="434"/>
      <c r="Z18" s="434"/>
      <c r="AA18" s="10"/>
    </row>
    <row r="19" spans="1:27" x14ac:dyDescent="0.35">
      <c r="A19" s="437"/>
      <c r="B19" s="435" t="s">
        <v>27</v>
      </c>
      <c r="C19" s="435" t="s">
        <v>28</v>
      </c>
      <c r="D19" s="435"/>
      <c r="E19" s="435"/>
      <c r="F19" s="435"/>
      <c r="G19" s="435"/>
      <c r="H19" s="435"/>
      <c r="I19" s="435"/>
      <c r="J19" s="435"/>
      <c r="K19" s="435"/>
      <c r="L19" s="435"/>
      <c r="M19" s="435"/>
      <c r="N19" s="435"/>
      <c r="O19" s="379" t="s">
        <v>29</v>
      </c>
      <c r="P19" s="379" t="s">
        <v>306</v>
      </c>
      <c r="Q19" s="379" t="s">
        <v>310</v>
      </c>
      <c r="R19" s="379" t="s">
        <v>318</v>
      </c>
      <c r="S19" s="379" t="s">
        <v>319</v>
      </c>
      <c r="T19" s="379" t="s">
        <v>322</v>
      </c>
      <c r="U19" s="379" t="s">
        <v>338</v>
      </c>
      <c r="V19" s="379" t="s">
        <v>341</v>
      </c>
      <c r="W19" s="379" t="s">
        <v>350</v>
      </c>
      <c r="X19" s="379" t="s">
        <v>307</v>
      </c>
      <c r="Y19" s="435" t="s">
        <v>30</v>
      </c>
      <c r="Z19" s="435"/>
    </row>
    <row r="20" spans="1:27" ht="18" customHeight="1" x14ac:dyDescent="0.35">
      <c r="A20" s="437"/>
      <c r="B20" s="435"/>
      <c r="C20" s="331" t="s">
        <v>31</v>
      </c>
      <c r="D20" s="331" t="s">
        <v>32</v>
      </c>
      <c r="E20" s="331" t="s">
        <v>33</v>
      </c>
      <c r="F20" s="331" t="s">
        <v>34</v>
      </c>
      <c r="G20" s="331" t="s">
        <v>33</v>
      </c>
      <c r="H20" s="331" t="s">
        <v>35</v>
      </c>
      <c r="I20" s="331" t="s">
        <v>35</v>
      </c>
      <c r="J20" s="331" t="s">
        <v>34</v>
      </c>
      <c r="K20" s="331" t="s">
        <v>36</v>
      </c>
      <c r="L20" s="331" t="s">
        <v>37</v>
      </c>
      <c r="M20" s="331" t="s">
        <v>38</v>
      </c>
      <c r="N20" s="331" t="s">
        <v>39</v>
      </c>
      <c r="O20" s="379"/>
      <c r="P20" s="379"/>
      <c r="Q20" s="379"/>
      <c r="R20" s="379"/>
      <c r="S20" s="379"/>
      <c r="T20" s="379"/>
      <c r="U20" s="379"/>
      <c r="V20" s="379"/>
      <c r="W20" s="379"/>
      <c r="X20" s="379"/>
      <c r="Y20" s="331" t="s">
        <v>40</v>
      </c>
      <c r="Z20" s="331" t="s">
        <v>41</v>
      </c>
    </row>
    <row r="21" spans="1:27" ht="15.75" customHeight="1" x14ac:dyDescent="0.35">
      <c r="A21" s="436">
        <v>1</v>
      </c>
      <c r="B21" s="434" t="s">
        <v>132</v>
      </c>
      <c r="C21" s="15"/>
      <c r="D21" s="15"/>
      <c r="E21" s="15"/>
      <c r="F21" s="15"/>
      <c r="G21" s="15"/>
      <c r="H21" s="15"/>
      <c r="I21" s="15"/>
      <c r="J21" s="15"/>
      <c r="K21" s="15"/>
      <c r="L21" s="15"/>
      <c r="M21" s="15"/>
      <c r="N21" s="15"/>
      <c r="O21" s="51">
        <f>14544*3</f>
        <v>43632</v>
      </c>
      <c r="P21" s="253"/>
      <c r="Q21" s="253"/>
      <c r="R21" s="253"/>
      <c r="S21" s="253"/>
      <c r="T21" s="253"/>
      <c r="U21" s="253"/>
      <c r="V21" s="253"/>
      <c r="W21" s="253"/>
      <c r="X21" s="253">
        <f>SUM(O21:W21)</f>
        <v>43632</v>
      </c>
      <c r="Y21" s="53" t="s">
        <v>42</v>
      </c>
      <c r="Z21" s="22" t="s">
        <v>43</v>
      </c>
    </row>
    <row r="22" spans="1:27" ht="15.75" customHeight="1" x14ac:dyDescent="0.35">
      <c r="A22" s="436"/>
      <c r="B22" s="434"/>
      <c r="C22" s="15"/>
      <c r="D22" s="15"/>
      <c r="E22" s="15"/>
      <c r="F22" s="15"/>
      <c r="G22" s="15"/>
      <c r="H22" s="15"/>
      <c r="I22" s="15"/>
      <c r="J22" s="15"/>
      <c r="K22" s="15"/>
      <c r="L22" s="15"/>
      <c r="M22" s="15"/>
      <c r="N22" s="15"/>
      <c r="O22" s="51">
        <f>1212*3</f>
        <v>3636</v>
      </c>
      <c r="P22" s="51"/>
      <c r="Q22" s="51"/>
      <c r="R22" s="51"/>
      <c r="S22" s="51"/>
      <c r="T22" s="51"/>
      <c r="U22" s="51"/>
      <c r="V22" s="51"/>
      <c r="W22" s="51"/>
      <c r="X22" s="253">
        <f t="shared" ref="X22:X34" si="0">SUM(O22:W22)</f>
        <v>3636</v>
      </c>
      <c r="Y22" s="54" t="s">
        <v>44</v>
      </c>
      <c r="Z22" s="22" t="s">
        <v>45</v>
      </c>
    </row>
    <row r="23" spans="1:27" ht="15.75" customHeight="1" x14ac:dyDescent="0.35">
      <c r="A23" s="436"/>
      <c r="B23" s="434"/>
      <c r="C23" s="15"/>
      <c r="D23" s="15"/>
      <c r="E23" s="15"/>
      <c r="F23" s="15"/>
      <c r="G23" s="15"/>
      <c r="H23" s="15"/>
      <c r="I23" s="15"/>
      <c r="J23" s="15"/>
      <c r="K23" s="15"/>
      <c r="L23" s="15"/>
      <c r="M23" s="15"/>
      <c r="N23" s="15"/>
      <c r="O23" s="51">
        <f>(475*3)+100</f>
        <v>1525</v>
      </c>
      <c r="P23" s="51"/>
      <c r="Q23" s="51"/>
      <c r="R23" s="51"/>
      <c r="S23" s="51"/>
      <c r="T23" s="51"/>
      <c r="U23" s="51"/>
      <c r="V23" s="51"/>
      <c r="W23" s="51"/>
      <c r="X23" s="253">
        <f t="shared" si="0"/>
        <v>1525</v>
      </c>
      <c r="Y23" s="54" t="s">
        <v>46</v>
      </c>
      <c r="Z23" s="22" t="s">
        <v>47</v>
      </c>
    </row>
    <row r="24" spans="1:27" ht="15.75" customHeight="1" x14ac:dyDescent="0.35">
      <c r="A24" s="436"/>
      <c r="B24" s="434"/>
      <c r="C24" s="15"/>
      <c r="D24" s="15"/>
      <c r="E24" s="15"/>
      <c r="F24" s="15"/>
      <c r="G24" s="15"/>
      <c r="H24" s="15"/>
      <c r="I24" s="15"/>
      <c r="J24" s="15"/>
      <c r="K24" s="15"/>
      <c r="L24" s="15"/>
      <c r="M24" s="15"/>
      <c r="N24" s="15"/>
      <c r="O24" s="51">
        <f>1695*3</f>
        <v>5085</v>
      </c>
      <c r="P24" s="51"/>
      <c r="Q24" s="51"/>
      <c r="R24" s="51"/>
      <c r="S24" s="51"/>
      <c r="T24" s="51"/>
      <c r="U24" s="51"/>
      <c r="V24" s="51"/>
      <c r="W24" s="51"/>
      <c r="X24" s="253">
        <f t="shared" si="0"/>
        <v>5085</v>
      </c>
      <c r="Y24" s="54" t="s">
        <v>48</v>
      </c>
      <c r="Z24" s="22" t="s">
        <v>49</v>
      </c>
    </row>
    <row r="25" spans="1:27" ht="22.5" customHeight="1" x14ac:dyDescent="0.35">
      <c r="A25" s="436"/>
      <c r="B25" s="434"/>
      <c r="C25" s="15"/>
      <c r="D25" s="15"/>
      <c r="E25" s="15"/>
      <c r="F25" s="15"/>
      <c r="G25" s="15"/>
      <c r="H25" s="15"/>
      <c r="I25" s="15"/>
      <c r="J25" s="15"/>
      <c r="K25" s="15"/>
      <c r="L25" s="15"/>
      <c r="M25" s="15"/>
      <c r="N25" s="15"/>
      <c r="O25" s="51">
        <f>1212*3</f>
        <v>3636</v>
      </c>
      <c r="P25" s="51"/>
      <c r="Q25" s="51"/>
      <c r="R25" s="51"/>
      <c r="S25" s="51"/>
      <c r="T25" s="51"/>
      <c r="U25" s="51"/>
      <c r="V25" s="51"/>
      <c r="W25" s="51"/>
      <c r="X25" s="253">
        <f t="shared" si="0"/>
        <v>3636</v>
      </c>
      <c r="Y25" s="54" t="s">
        <v>50</v>
      </c>
      <c r="Z25" s="22" t="s">
        <v>51</v>
      </c>
    </row>
    <row r="26" spans="1:27" ht="22.5" customHeight="1" x14ac:dyDescent="0.35">
      <c r="A26" s="436"/>
      <c r="B26" s="434"/>
      <c r="C26" s="15"/>
      <c r="D26" s="15"/>
      <c r="E26" s="15"/>
      <c r="F26" s="15"/>
      <c r="G26" s="15"/>
      <c r="H26" s="15"/>
      <c r="I26" s="15"/>
      <c r="J26" s="15"/>
      <c r="K26" s="15"/>
      <c r="L26" s="15"/>
      <c r="M26" s="15"/>
      <c r="N26" s="15"/>
      <c r="O26" s="51">
        <f>(1212*3)-1626</f>
        <v>2010</v>
      </c>
      <c r="P26" s="51"/>
      <c r="Q26" s="51"/>
      <c r="R26" s="51"/>
      <c r="S26" s="51"/>
      <c r="T26" s="51"/>
      <c r="U26" s="51"/>
      <c r="V26" s="51">
        <v>-1960</v>
      </c>
      <c r="W26" s="51"/>
      <c r="X26" s="253">
        <f t="shared" si="0"/>
        <v>50</v>
      </c>
      <c r="Y26" s="53" t="s">
        <v>52</v>
      </c>
      <c r="Z26" s="354" t="s">
        <v>320</v>
      </c>
    </row>
    <row r="27" spans="1:27" ht="31.5" customHeight="1" x14ac:dyDescent="0.35">
      <c r="A27" s="14">
        <v>2</v>
      </c>
      <c r="B27" s="17" t="s">
        <v>53</v>
      </c>
      <c r="C27" s="18"/>
      <c r="D27" s="18"/>
      <c r="E27" s="15"/>
      <c r="F27" s="19"/>
      <c r="G27" s="19"/>
      <c r="H27" s="15"/>
      <c r="I27" s="20"/>
      <c r="J27" s="20"/>
      <c r="K27" s="15"/>
      <c r="L27" s="20"/>
      <c r="M27" s="20"/>
      <c r="N27" s="15"/>
      <c r="O27" s="16">
        <v>0</v>
      </c>
      <c r="P27" s="16"/>
      <c r="Q27" s="16"/>
      <c r="R27" s="16"/>
      <c r="S27" s="16"/>
      <c r="T27" s="16"/>
      <c r="U27" s="16"/>
      <c r="V27" s="16"/>
      <c r="W27" s="16"/>
      <c r="X27" s="253">
        <f t="shared" si="0"/>
        <v>0</v>
      </c>
      <c r="Y27" s="21"/>
      <c r="Z27" s="12"/>
    </row>
    <row r="28" spans="1:27" ht="30" customHeight="1" x14ac:dyDescent="0.35">
      <c r="A28" s="14">
        <v>3</v>
      </c>
      <c r="B28" s="22" t="s">
        <v>54</v>
      </c>
      <c r="C28" s="18"/>
      <c r="D28" s="18"/>
      <c r="E28" s="18"/>
      <c r="F28" s="18"/>
      <c r="G28" s="18"/>
      <c r="H28" s="15"/>
      <c r="I28" s="23"/>
      <c r="J28" s="23"/>
      <c r="K28" s="23"/>
      <c r="L28" s="23"/>
      <c r="M28" s="23"/>
      <c r="N28" s="15"/>
      <c r="O28" s="16">
        <v>0</v>
      </c>
      <c r="P28" s="16"/>
      <c r="Q28" s="16"/>
      <c r="R28" s="16"/>
      <c r="S28" s="16"/>
      <c r="T28" s="16"/>
      <c r="U28" s="16"/>
      <c r="V28" s="16"/>
      <c r="W28" s="16"/>
      <c r="X28" s="253">
        <f t="shared" si="0"/>
        <v>0</v>
      </c>
      <c r="Y28" s="24"/>
      <c r="Z28" s="12"/>
    </row>
    <row r="29" spans="1:27" ht="57.5" x14ac:dyDescent="0.35">
      <c r="A29" s="14">
        <v>4</v>
      </c>
      <c r="B29" s="22" t="s">
        <v>55</v>
      </c>
      <c r="C29" s="22"/>
      <c r="D29" s="22"/>
      <c r="E29" s="22"/>
      <c r="F29" s="22"/>
      <c r="G29" s="22"/>
      <c r="H29" s="22"/>
      <c r="I29" s="11"/>
      <c r="J29" s="11"/>
      <c r="K29" s="11"/>
      <c r="L29" s="11"/>
      <c r="M29" s="15"/>
      <c r="N29" s="11"/>
      <c r="O29" s="16">
        <v>0</v>
      </c>
      <c r="P29" s="16"/>
      <c r="Q29" s="16"/>
      <c r="R29" s="16"/>
      <c r="S29" s="16"/>
      <c r="T29" s="16"/>
      <c r="U29" s="16"/>
      <c r="V29" s="16"/>
      <c r="W29" s="16"/>
      <c r="X29" s="253">
        <f t="shared" si="0"/>
        <v>0</v>
      </c>
      <c r="Y29" s="24"/>
      <c r="Z29" s="12"/>
    </row>
    <row r="30" spans="1:27" ht="25.5" customHeight="1" x14ac:dyDescent="0.35">
      <c r="A30" s="25">
        <v>5</v>
      </c>
      <c r="B30" s="26" t="s">
        <v>56</v>
      </c>
      <c r="C30" s="26"/>
      <c r="D30" s="26"/>
      <c r="E30" s="26"/>
      <c r="F30" s="26"/>
      <c r="G30" s="26"/>
      <c r="H30" s="26"/>
      <c r="I30" s="26"/>
      <c r="J30" s="26"/>
      <c r="K30" s="26"/>
      <c r="L30" s="26"/>
      <c r="M30" s="26"/>
      <c r="N30" s="27"/>
      <c r="O30" s="29">
        <v>0</v>
      </c>
      <c r="P30" s="29"/>
      <c r="Q30" s="29"/>
      <c r="R30" s="29"/>
      <c r="S30" s="29"/>
      <c r="T30" s="29"/>
      <c r="U30" s="29"/>
      <c r="V30" s="29"/>
      <c r="W30" s="29"/>
      <c r="X30" s="253">
        <f t="shared" si="0"/>
        <v>0</v>
      </c>
      <c r="Y30" s="30"/>
      <c r="Z30" s="31"/>
    </row>
    <row r="31" spans="1:27" ht="27.75" customHeight="1" x14ac:dyDescent="0.35">
      <c r="A31" s="36">
        <v>6</v>
      </c>
      <c r="B31" s="28" t="s">
        <v>57</v>
      </c>
      <c r="C31" s="37"/>
      <c r="D31" s="37"/>
      <c r="E31" s="37"/>
      <c r="F31" s="37"/>
      <c r="G31" s="38"/>
      <c r="H31" s="39"/>
      <c r="I31" s="38"/>
      <c r="J31" s="38"/>
      <c r="K31" s="38"/>
      <c r="L31" s="38"/>
      <c r="M31" s="38"/>
      <c r="N31" s="39"/>
      <c r="O31" s="40">
        <v>0</v>
      </c>
      <c r="P31" s="40"/>
      <c r="Q31" s="40"/>
      <c r="R31" s="40"/>
      <c r="S31" s="40"/>
      <c r="T31" s="40"/>
      <c r="U31" s="40"/>
      <c r="V31" s="40"/>
      <c r="W31" s="40"/>
      <c r="X31" s="253">
        <f t="shared" si="0"/>
        <v>0</v>
      </c>
      <c r="Y31" s="41"/>
      <c r="Z31" s="42"/>
    </row>
    <row r="32" spans="1:27" ht="46" x14ac:dyDescent="0.35">
      <c r="A32" s="14">
        <v>7</v>
      </c>
      <c r="B32" s="35" t="s">
        <v>65</v>
      </c>
      <c r="C32" s="34"/>
      <c r="D32" s="34"/>
      <c r="E32" s="34"/>
      <c r="F32" s="34"/>
      <c r="G32" s="34"/>
      <c r="H32" s="34"/>
      <c r="I32" s="34"/>
      <c r="J32" s="34"/>
      <c r="K32" s="14"/>
      <c r="L32" s="14"/>
      <c r="M32" s="14"/>
      <c r="N32" s="14"/>
      <c r="O32" s="16">
        <v>250</v>
      </c>
      <c r="P32" s="16"/>
      <c r="Q32" s="16"/>
      <c r="R32" s="16"/>
      <c r="S32" s="16"/>
      <c r="T32" s="16"/>
      <c r="U32" s="16"/>
      <c r="V32" s="16"/>
      <c r="W32" s="16"/>
      <c r="X32" s="253">
        <f t="shared" si="0"/>
        <v>250</v>
      </c>
      <c r="Y32" s="52" t="s">
        <v>64</v>
      </c>
      <c r="Z32" s="35" t="s">
        <v>63</v>
      </c>
    </row>
    <row r="33" spans="1:26" ht="38.25" customHeight="1" x14ac:dyDescent="0.35">
      <c r="A33" s="14">
        <v>8</v>
      </c>
      <c r="B33" s="47" t="s">
        <v>66</v>
      </c>
      <c r="C33" s="48"/>
      <c r="D33" s="14"/>
      <c r="E33" s="14"/>
      <c r="F33" s="14"/>
      <c r="G33" s="14"/>
      <c r="H33" s="14"/>
      <c r="I33" s="34"/>
      <c r="J33" s="34"/>
      <c r="K33" s="46"/>
      <c r="L33" s="46"/>
      <c r="M33" s="22"/>
      <c r="N33" s="45"/>
      <c r="O33" s="16">
        <v>200</v>
      </c>
      <c r="P33" s="16"/>
      <c r="Q33" s="16"/>
      <c r="R33" s="16"/>
      <c r="S33" s="16"/>
      <c r="T33" s="16"/>
      <c r="U33" s="16"/>
      <c r="V33" s="16"/>
      <c r="W33" s="16"/>
      <c r="X33" s="253">
        <f t="shared" si="0"/>
        <v>200</v>
      </c>
      <c r="Y33" s="52" t="s">
        <v>61</v>
      </c>
      <c r="Z33" s="35" t="s">
        <v>62</v>
      </c>
    </row>
    <row r="34" spans="1:26" ht="38.25" customHeight="1" x14ac:dyDescent="0.35">
      <c r="A34" s="365">
        <v>9</v>
      </c>
      <c r="B34" s="11" t="s">
        <v>343</v>
      </c>
      <c r="C34" s="365"/>
      <c r="D34" s="365"/>
      <c r="E34" s="365"/>
      <c r="F34" s="365"/>
      <c r="G34" s="365"/>
      <c r="H34" s="365"/>
      <c r="I34" s="346"/>
      <c r="J34" s="346"/>
      <c r="K34" s="367"/>
      <c r="L34" s="46"/>
      <c r="M34" s="46"/>
      <c r="N34" s="46"/>
      <c r="O34" s="16"/>
      <c r="P34" s="16"/>
      <c r="Q34" s="16"/>
      <c r="R34" s="16"/>
      <c r="S34" s="16"/>
      <c r="T34" s="16"/>
      <c r="U34" s="16"/>
      <c r="V34" s="16">
        <v>1500</v>
      </c>
      <c r="W34" s="16"/>
      <c r="X34" s="253">
        <f t="shared" si="0"/>
        <v>1500</v>
      </c>
      <c r="Y34" s="359" t="s">
        <v>344</v>
      </c>
      <c r="Z34" s="360" t="s">
        <v>345</v>
      </c>
    </row>
    <row r="35" spans="1:26" ht="21" customHeight="1" x14ac:dyDescent="0.35">
      <c r="A35" s="50"/>
      <c r="B35" s="50" t="s">
        <v>58</v>
      </c>
      <c r="C35" s="49"/>
      <c r="D35" s="32"/>
      <c r="E35" s="32"/>
      <c r="F35" s="32"/>
      <c r="G35" s="32"/>
      <c r="H35" s="32"/>
      <c r="I35" s="32"/>
      <c r="J35" s="32"/>
      <c r="K35" s="32"/>
      <c r="L35" s="32"/>
      <c r="M35" s="32"/>
      <c r="N35" s="32"/>
      <c r="O35" s="43">
        <f>SUM(O21:O34)</f>
        <v>59974</v>
      </c>
      <c r="P35" s="43">
        <f t="shared" ref="P35:U35" si="1">SUM(P21:P34)</f>
        <v>0</v>
      </c>
      <c r="Q35" s="43">
        <f t="shared" si="1"/>
        <v>0</v>
      </c>
      <c r="R35" s="43">
        <f t="shared" si="1"/>
        <v>0</v>
      </c>
      <c r="S35" s="43">
        <f t="shared" si="1"/>
        <v>0</v>
      </c>
      <c r="T35" s="43">
        <f t="shared" si="1"/>
        <v>0</v>
      </c>
      <c r="U35" s="43">
        <f t="shared" si="1"/>
        <v>0</v>
      </c>
      <c r="V35" s="43">
        <f>SUM(V21:V34)</f>
        <v>-460</v>
      </c>
      <c r="W35" s="43">
        <f>SUM(W21:W34)</f>
        <v>0</v>
      </c>
      <c r="X35" s="43">
        <f>SUM(X21:X34)</f>
        <v>59514</v>
      </c>
      <c r="Y35" s="43"/>
      <c r="Z35" s="44"/>
    </row>
    <row r="36" spans="1:26" x14ac:dyDescent="0.35">
      <c r="A36" s="1"/>
      <c r="B36" s="1"/>
      <c r="C36" s="1"/>
      <c r="D36" s="1"/>
      <c r="E36" s="1"/>
      <c r="F36" s="1"/>
      <c r="G36" s="1"/>
      <c r="H36" s="1"/>
      <c r="I36" s="1"/>
      <c r="J36" s="1"/>
      <c r="K36" s="1"/>
      <c r="L36" s="1"/>
      <c r="M36" s="1"/>
      <c r="N36" s="1"/>
      <c r="O36" s="2"/>
      <c r="P36" s="2"/>
      <c r="Q36" s="2"/>
      <c r="R36" s="2"/>
      <c r="S36" s="2"/>
      <c r="T36" s="2"/>
      <c r="U36" s="2"/>
      <c r="V36" s="2"/>
      <c r="W36" s="2"/>
      <c r="X36" s="2"/>
      <c r="Y36" s="1"/>
      <c r="Z36" s="1"/>
    </row>
    <row r="37" spans="1:26" x14ac:dyDescent="0.35">
      <c r="A37" s="1"/>
      <c r="B37" s="1"/>
      <c r="C37" s="1"/>
      <c r="D37" s="1"/>
      <c r="E37" s="1"/>
      <c r="F37" s="1"/>
      <c r="G37" s="1"/>
      <c r="H37" s="1"/>
      <c r="I37" s="1"/>
      <c r="J37" s="1"/>
      <c r="K37" s="1"/>
      <c r="L37" s="1"/>
      <c r="M37" s="1"/>
      <c r="N37" s="1"/>
      <c r="O37"/>
      <c r="P37"/>
      <c r="Q37"/>
      <c r="R37"/>
      <c r="S37"/>
      <c r="T37"/>
      <c r="U37"/>
      <c r="V37"/>
      <c r="W37"/>
      <c r="X37"/>
    </row>
    <row r="38" spans="1:26" x14ac:dyDescent="0.35">
      <c r="A38" s="1"/>
      <c r="B38" s="2"/>
      <c r="C38" s="1"/>
      <c r="D38" s="1"/>
      <c r="E38" s="1"/>
      <c r="F38" s="1"/>
      <c r="G38" s="1"/>
      <c r="H38" s="1"/>
      <c r="I38" s="1"/>
      <c r="J38" s="1"/>
      <c r="K38" s="1"/>
      <c r="L38" s="1"/>
      <c r="M38" s="1"/>
      <c r="N38" s="1"/>
      <c r="O38"/>
      <c r="P38"/>
      <c r="Q38"/>
      <c r="R38"/>
      <c r="S38"/>
      <c r="T38"/>
      <c r="U38"/>
      <c r="V38"/>
      <c r="W38"/>
      <c r="X38"/>
    </row>
    <row r="39" spans="1:26" x14ac:dyDescent="0.35">
      <c r="A39" s="1"/>
      <c r="B39" s="1"/>
      <c r="C39" s="1"/>
      <c r="D39" s="1"/>
      <c r="E39" s="1"/>
      <c r="F39" s="1"/>
      <c r="G39" s="1"/>
      <c r="H39" s="1"/>
      <c r="I39" s="1"/>
      <c r="J39" s="1"/>
      <c r="K39" s="1"/>
      <c r="L39" s="1"/>
      <c r="M39" s="1"/>
      <c r="N39" s="1"/>
      <c r="O39"/>
      <c r="P39"/>
      <c r="Q39"/>
      <c r="R39"/>
      <c r="S39"/>
      <c r="T39"/>
      <c r="U39"/>
      <c r="V39"/>
      <c r="W39"/>
      <c r="X39"/>
    </row>
    <row r="40" spans="1:26" x14ac:dyDescent="0.35">
      <c r="A40" s="1"/>
      <c r="B40" s="1"/>
      <c r="C40" s="1"/>
      <c r="D40" s="1"/>
      <c r="E40" s="1"/>
      <c r="F40" s="1"/>
      <c r="G40" s="1"/>
      <c r="H40" s="1"/>
      <c r="I40" s="1"/>
      <c r="J40" s="1"/>
      <c r="K40" s="1"/>
      <c r="L40" s="1"/>
      <c r="M40" s="1"/>
      <c r="N40" s="1"/>
      <c r="O40"/>
      <c r="P40"/>
      <c r="Q40"/>
      <c r="R40"/>
      <c r="S40"/>
      <c r="T40"/>
      <c r="U40"/>
      <c r="V40"/>
      <c r="W40"/>
      <c r="X40"/>
    </row>
    <row r="41" spans="1:26" x14ac:dyDescent="0.35">
      <c r="A41" s="1"/>
      <c r="B41" s="1"/>
      <c r="C41" s="1"/>
      <c r="D41" s="1"/>
      <c r="E41" s="1"/>
      <c r="F41" s="1"/>
      <c r="G41" s="1"/>
      <c r="H41" s="1"/>
      <c r="I41" s="1"/>
      <c r="J41" s="1"/>
      <c r="K41" s="1"/>
      <c r="L41" s="1"/>
      <c r="M41" s="1"/>
      <c r="N41" s="1"/>
      <c r="O41"/>
      <c r="P41"/>
      <c r="Q41"/>
      <c r="R41"/>
      <c r="S41"/>
      <c r="T41"/>
      <c r="U41"/>
      <c r="V41"/>
      <c r="W41"/>
      <c r="X41"/>
    </row>
    <row r="42" spans="1:26" x14ac:dyDescent="0.35">
      <c r="A42" s="1"/>
      <c r="B42" s="1"/>
      <c r="C42" s="1"/>
      <c r="D42" s="1"/>
      <c r="E42" s="1"/>
      <c r="F42" s="1"/>
      <c r="G42" s="1"/>
      <c r="H42" s="1"/>
      <c r="I42" s="1"/>
      <c r="J42" s="1"/>
      <c r="K42" s="1"/>
      <c r="L42" s="1"/>
      <c r="M42" s="1"/>
      <c r="N42" s="1"/>
      <c r="O42"/>
      <c r="P42"/>
      <c r="Q42"/>
      <c r="R42"/>
      <c r="S42"/>
      <c r="T42"/>
      <c r="U42"/>
      <c r="V42"/>
      <c r="W42"/>
      <c r="X42"/>
    </row>
    <row r="43" spans="1:26" x14ac:dyDescent="0.35">
      <c r="A43" s="1"/>
      <c r="B43" s="1"/>
      <c r="C43" s="1"/>
      <c r="D43" s="1"/>
      <c r="E43" s="1"/>
      <c r="F43" s="1"/>
      <c r="G43" s="1"/>
      <c r="H43" s="1"/>
      <c r="I43" s="1"/>
      <c r="J43" s="1"/>
      <c r="K43" s="1"/>
      <c r="L43" s="1"/>
      <c r="M43" s="1"/>
      <c r="N43" s="1"/>
      <c r="O43"/>
      <c r="P43"/>
      <c r="Q43"/>
      <c r="R43"/>
      <c r="S43"/>
      <c r="T43"/>
      <c r="U43"/>
      <c r="V43"/>
      <c r="W43"/>
      <c r="X43"/>
    </row>
    <row r="44" spans="1:26" x14ac:dyDescent="0.35">
      <c r="A44" s="1"/>
      <c r="B44" s="1"/>
      <c r="C44" s="1"/>
      <c r="D44" s="1"/>
      <c r="E44" s="1"/>
      <c r="F44" s="1"/>
      <c r="G44" s="1"/>
      <c r="H44" s="1"/>
      <c r="I44" s="1"/>
      <c r="J44" s="1"/>
      <c r="K44" s="1"/>
      <c r="L44" s="1"/>
      <c r="M44" s="1"/>
      <c r="N44" s="1"/>
      <c r="O44" s="2"/>
      <c r="P44" s="2"/>
      <c r="Q44" s="2"/>
      <c r="R44" s="2"/>
      <c r="S44" s="2"/>
      <c r="T44" s="2"/>
      <c r="U44" s="2"/>
      <c r="V44" s="2"/>
      <c r="W44" s="2"/>
      <c r="X44" s="2"/>
      <c r="Y44" s="1"/>
      <c r="Z44" s="1"/>
    </row>
    <row r="45" spans="1:26" x14ac:dyDescent="0.35">
      <c r="A45" s="1"/>
      <c r="B45" s="1"/>
      <c r="C45" s="1"/>
      <c r="D45" s="1"/>
      <c r="E45" s="1"/>
      <c r="F45" s="1"/>
      <c r="G45" s="1"/>
      <c r="H45" s="1"/>
      <c r="I45" s="1"/>
      <c r="J45" s="1"/>
      <c r="K45" s="1"/>
      <c r="L45" s="1"/>
      <c r="M45" s="1"/>
      <c r="N45" s="1"/>
      <c r="O45" s="2"/>
      <c r="P45" s="2"/>
      <c r="Q45" s="2"/>
      <c r="R45" s="2"/>
      <c r="S45" s="2"/>
      <c r="T45" s="2"/>
      <c r="U45" s="2"/>
      <c r="V45" s="2"/>
      <c r="W45" s="2"/>
      <c r="X45" s="2"/>
      <c r="Y45" s="1"/>
      <c r="Z45" s="1"/>
    </row>
    <row r="46" spans="1:26" x14ac:dyDescent="0.35">
      <c r="A46" s="1"/>
      <c r="B46" s="1"/>
      <c r="C46" s="1"/>
      <c r="D46" s="1"/>
      <c r="E46" s="1"/>
      <c r="F46" s="1"/>
      <c r="G46" s="1"/>
      <c r="H46" s="1"/>
      <c r="I46" s="1"/>
      <c r="J46" s="1"/>
      <c r="K46" s="1"/>
      <c r="L46" s="1"/>
      <c r="M46" s="1"/>
      <c r="N46" s="1"/>
      <c r="O46" s="2"/>
      <c r="P46" s="2"/>
      <c r="Q46" s="2"/>
      <c r="R46" s="2"/>
      <c r="S46" s="2"/>
      <c r="T46" s="2"/>
      <c r="U46" s="2"/>
      <c r="V46" s="2"/>
      <c r="W46" s="2"/>
      <c r="X46" s="2"/>
      <c r="Y46" s="1"/>
      <c r="Z46" s="1"/>
    </row>
    <row r="47" spans="1:26" x14ac:dyDescent="0.35">
      <c r="A47" s="1"/>
      <c r="B47" s="1"/>
      <c r="C47" s="1"/>
      <c r="D47" s="1"/>
      <c r="E47" s="1"/>
      <c r="F47" s="1"/>
      <c r="G47" s="1"/>
      <c r="H47" s="1"/>
      <c r="I47" s="1"/>
      <c r="J47" s="1"/>
      <c r="K47" s="1"/>
      <c r="L47" s="1"/>
      <c r="M47" s="1"/>
      <c r="N47" s="1"/>
      <c r="O47" s="2"/>
      <c r="P47" s="2"/>
      <c r="Q47" s="2"/>
      <c r="R47" s="2"/>
      <c r="S47" s="2"/>
      <c r="T47" s="2"/>
      <c r="U47" s="2"/>
      <c r="V47" s="2"/>
      <c r="W47" s="2"/>
      <c r="X47" s="2"/>
      <c r="Y47" s="1"/>
      <c r="Z47" s="1"/>
    </row>
    <row r="48" spans="1:26" x14ac:dyDescent="0.35">
      <c r="A48" s="1"/>
      <c r="B48" s="1"/>
      <c r="C48" s="1"/>
      <c r="D48" s="1"/>
      <c r="E48" s="1"/>
      <c r="F48" s="1"/>
      <c r="G48" s="1"/>
      <c r="H48" s="1"/>
      <c r="I48" s="1"/>
      <c r="J48" s="1"/>
      <c r="K48" s="1"/>
      <c r="L48" s="1"/>
      <c r="M48" s="1"/>
      <c r="N48" s="1"/>
      <c r="O48" s="2"/>
      <c r="P48" s="2"/>
      <c r="Q48" s="2"/>
      <c r="R48" s="2"/>
      <c r="S48" s="2"/>
      <c r="T48" s="2"/>
      <c r="U48" s="2"/>
      <c r="V48" s="2"/>
      <c r="W48" s="2"/>
      <c r="X48" s="2"/>
      <c r="Y48" s="1"/>
      <c r="Z48" s="1"/>
    </row>
    <row r="49" spans="1:26" x14ac:dyDescent="0.35">
      <c r="A49" s="1"/>
      <c r="B49" s="1"/>
      <c r="C49" s="1"/>
      <c r="D49" s="1"/>
      <c r="E49" s="1"/>
      <c r="F49" s="1"/>
      <c r="G49" s="1"/>
      <c r="H49" s="1"/>
      <c r="I49" s="1"/>
      <c r="J49" s="1"/>
      <c r="K49" s="1"/>
      <c r="L49" s="1"/>
      <c r="M49" s="1"/>
      <c r="N49" s="1"/>
      <c r="O49" s="2"/>
      <c r="P49" s="2"/>
      <c r="Q49" s="2"/>
      <c r="R49" s="2"/>
      <c r="S49" s="2"/>
      <c r="T49" s="2"/>
      <c r="U49" s="2"/>
      <c r="V49" s="2"/>
      <c r="W49" s="2"/>
      <c r="X49" s="2"/>
      <c r="Y49" s="1"/>
      <c r="Z49" s="1"/>
    </row>
    <row r="50" spans="1:26" x14ac:dyDescent="0.35">
      <c r="A50" s="1"/>
      <c r="B50" s="1"/>
      <c r="C50" s="1"/>
      <c r="D50" s="1"/>
      <c r="E50" s="1"/>
      <c r="F50" s="1"/>
      <c r="G50" s="1"/>
      <c r="H50" s="1"/>
      <c r="I50" s="1"/>
      <c r="J50" s="1"/>
      <c r="K50" s="1"/>
      <c r="L50" s="1"/>
      <c r="M50" s="1"/>
      <c r="N50" s="1"/>
      <c r="O50" s="2"/>
      <c r="P50" s="2"/>
      <c r="Q50" s="2"/>
      <c r="R50" s="2"/>
      <c r="S50" s="2"/>
      <c r="T50" s="2"/>
      <c r="U50" s="2"/>
      <c r="V50" s="2"/>
      <c r="W50" s="2"/>
      <c r="X50" s="2"/>
      <c r="Y50" s="1"/>
      <c r="Z50" s="1"/>
    </row>
    <row r="51" spans="1:26" x14ac:dyDescent="0.35">
      <c r="A51" s="1"/>
      <c r="B51" s="1"/>
      <c r="C51" s="1"/>
      <c r="D51" s="1"/>
      <c r="E51" s="1"/>
      <c r="F51" s="1"/>
      <c r="G51" s="1"/>
      <c r="H51" s="1"/>
      <c r="I51" s="1"/>
      <c r="J51" s="1"/>
      <c r="K51" s="1"/>
      <c r="L51" s="1"/>
      <c r="M51" s="1"/>
      <c r="N51" s="1"/>
      <c r="O51" s="2"/>
      <c r="P51" s="2"/>
      <c r="Q51" s="2"/>
      <c r="R51" s="2"/>
      <c r="S51" s="2"/>
      <c r="T51" s="2"/>
      <c r="U51" s="2"/>
      <c r="V51" s="2"/>
      <c r="W51" s="2"/>
      <c r="X51" s="2"/>
      <c r="Y51" s="1"/>
      <c r="Z51" s="1"/>
    </row>
    <row r="52" spans="1:26" x14ac:dyDescent="0.35">
      <c r="A52" s="1"/>
      <c r="B52" s="1"/>
      <c r="C52" s="1"/>
      <c r="D52" s="1"/>
      <c r="E52" s="1"/>
      <c r="F52" s="1"/>
      <c r="G52" s="1"/>
      <c r="H52" s="1"/>
      <c r="I52" s="1"/>
      <c r="J52" s="1"/>
      <c r="K52" s="1"/>
      <c r="L52" s="1"/>
      <c r="M52" s="1"/>
      <c r="N52" s="1"/>
      <c r="O52" s="2"/>
      <c r="P52" s="2"/>
      <c r="Q52" s="2"/>
      <c r="R52" s="2"/>
      <c r="S52" s="2"/>
      <c r="T52" s="2"/>
      <c r="U52" s="2"/>
      <c r="V52" s="2"/>
      <c r="W52" s="2"/>
      <c r="X52" s="2"/>
      <c r="Y52" s="1"/>
      <c r="Z52" s="1"/>
    </row>
    <row r="53" spans="1:26" x14ac:dyDescent="0.35">
      <c r="A53" s="1"/>
      <c r="B53" s="1"/>
      <c r="C53" s="1"/>
      <c r="D53" s="1"/>
      <c r="E53" s="1"/>
      <c r="F53" s="1"/>
      <c r="G53" s="1"/>
      <c r="H53" s="1"/>
      <c r="I53" s="1"/>
      <c r="J53" s="1"/>
      <c r="K53" s="1"/>
      <c r="L53" s="1"/>
      <c r="M53" s="1"/>
      <c r="N53" s="1"/>
      <c r="O53" s="2"/>
      <c r="P53" s="2"/>
      <c r="Q53" s="2"/>
      <c r="R53" s="2"/>
      <c r="S53" s="2"/>
      <c r="T53" s="2"/>
      <c r="U53" s="2"/>
      <c r="V53" s="2"/>
      <c r="W53" s="2"/>
      <c r="X53" s="2"/>
      <c r="Y53" s="1"/>
      <c r="Z53" s="1"/>
    </row>
    <row r="54" spans="1:26" x14ac:dyDescent="0.35">
      <c r="A54" s="1"/>
      <c r="B54" s="1"/>
      <c r="C54" s="1"/>
      <c r="D54" s="1"/>
      <c r="E54" s="1"/>
      <c r="F54" s="1"/>
      <c r="G54" s="1"/>
      <c r="H54" s="1"/>
      <c r="I54" s="1"/>
      <c r="J54" s="1"/>
      <c r="K54" s="1"/>
      <c r="L54" s="1"/>
      <c r="M54" s="1"/>
      <c r="N54" s="1"/>
      <c r="O54" s="2"/>
      <c r="P54" s="2"/>
      <c r="Q54" s="2"/>
      <c r="R54" s="2"/>
      <c r="S54" s="2"/>
      <c r="T54" s="2"/>
      <c r="U54" s="2"/>
      <c r="V54" s="2"/>
      <c r="W54" s="2"/>
      <c r="X54" s="2"/>
      <c r="Y54" s="1"/>
      <c r="Z54" s="1"/>
    </row>
    <row r="55" spans="1:26" x14ac:dyDescent="0.35">
      <c r="A55" s="1"/>
      <c r="B55" s="1"/>
      <c r="C55" s="1"/>
      <c r="D55" s="1"/>
      <c r="E55" s="1"/>
      <c r="F55" s="1"/>
      <c r="G55" s="1"/>
      <c r="H55" s="1"/>
      <c r="I55" s="1"/>
      <c r="J55" s="1"/>
      <c r="K55" s="1"/>
      <c r="L55" s="1"/>
      <c r="M55" s="1"/>
      <c r="N55" s="1"/>
      <c r="O55" s="2"/>
      <c r="P55" s="2"/>
      <c r="Q55" s="2"/>
      <c r="R55" s="2"/>
      <c r="S55" s="2"/>
      <c r="T55" s="2"/>
      <c r="U55" s="2"/>
      <c r="V55" s="2"/>
      <c r="W55" s="2"/>
      <c r="X55" s="2"/>
      <c r="Y55" s="1"/>
      <c r="Z55" s="1"/>
    </row>
    <row r="56" spans="1:26" x14ac:dyDescent="0.35">
      <c r="A56" s="1"/>
      <c r="B56" s="1"/>
      <c r="C56" s="1"/>
      <c r="D56" s="1"/>
      <c r="E56" s="1"/>
      <c r="F56" s="1"/>
      <c r="G56" s="1"/>
      <c r="H56" s="1"/>
      <c r="I56" s="1"/>
      <c r="J56" s="1"/>
      <c r="K56" s="1"/>
      <c r="L56" s="1"/>
      <c r="M56" s="1"/>
      <c r="N56" s="1"/>
      <c r="O56" s="2"/>
      <c r="P56" s="2"/>
      <c r="Q56" s="2"/>
      <c r="R56" s="2"/>
      <c r="S56" s="2"/>
      <c r="T56" s="2"/>
      <c r="U56" s="2"/>
      <c r="V56" s="2"/>
      <c r="W56" s="2"/>
      <c r="X56" s="2"/>
      <c r="Y56" s="1"/>
      <c r="Z56" s="1"/>
    </row>
    <row r="57" spans="1:26" x14ac:dyDescent="0.35">
      <c r="A57" s="1"/>
      <c r="B57" s="1"/>
      <c r="C57" s="1"/>
      <c r="D57" s="1"/>
      <c r="E57" s="1"/>
      <c r="F57" s="1"/>
      <c r="G57" s="1"/>
      <c r="H57" s="1"/>
      <c r="I57" s="1"/>
      <c r="J57" s="1"/>
      <c r="K57" s="1"/>
      <c r="L57" s="1"/>
      <c r="M57" s="1"/>
      <c r="N57" s="1"/>
      <c r="O57" s="2"/>
      <c r="P57" s="2"/>
      <c r="Q57" s="2"/>
      <c r="R57" s="2"/>
      <c r="S57" s="2"/>
      <c r="T57" s="2"/>
      <c r="U57" s="2"/>
      <c r="V57" s="2"/>
      <c r="W57" s="2"/>
      <c r="X57" s="2"/>
      <c r="Y57" s="1"/>
      <c r="Z57" s="1"/>
    </row>
    <row r="58" spans="1:26" x14ac:dyDescent="0.35">
      <c r="A58" s="1"/>
      <c r="B58" s="1"/>
      <c r="C58" s="1"/>
      <c r="D58" s="1"/>
      <c r="E58" s="1"/>
      <c r="F58" s="1"/>
      <c r="G58" s="1"/>
      <c r="H58" s="1"/>
      <c r="I58" s="1"/>
      <c r="J58" s="1"/>
      <c r="K58" s="1"/>
      <c r="L58" s="1"/>
      <c r="M58" s="1"/>
      <c r="N58" s="1"/>
      <c r="O58" s="2"/>
      <c r="P58" s="2"/>
      <c r="Q58" s="2"/>
      <c r="R58" s="2"/>
      <c r="S58" s="2"/>
      <c r="T58" s="2"/>
      <c r="U58" s="2"/>
      <c r="V58" s="2"/>
      <c r="W58" s="2"/>
      <c r="X58" s="2"/>
      <c r="Y58" s="1"/>
      <c r="Z58" s="1"/>
    </row>
    <row r="59" spans="1:26" x14ac:dyDescent="0.35">
      <c r="A59" s="1"/>
      <c r="B59" s="1"/>
      <c r="C59" s="1"/>
      <c r="D59" s="1"/>
      <c r="E59" s="1"/>
      <c r="F59" s="1"/>
      <c r="G59" s="1"/>
      <c r="H59" s="1"/>
      <c r="I59" s="1"/>
      <c r="J59" s="1"/>
      <c r="K59" s="1"/>
      <c r="L59" s="1"/>
      <c r="M59" s="1"/>
      <c r="N59" s="1"/>
      <c r="O59" s="2"/>
      <c r="P59" s="2"/>
      <c r="Q59" s="2"/>
      <c r="R59" s="2"/>
      <c r="S59" s="2"/>
      <c r="T59" s="2"/>
      <c r="U59" s="2"/>
      <c r="V59" s="2"/>
      <c r="W59" s="2"/>
      <c r="X59" s="2"/>
      <c r="Y59" s="1"/>
      <c r="Z59" s="1"/>
    </row>
    <row r="60" spans="1:26" x14ac:dyDescent="0.35">
      <c r="A60" s="1"/>
      <c r="B60" s="1"/>
      <c r="C60" s="1"/>
      <c r="D60" s="1"/>
      <c r="E60" s="1"/>
      <c r="F60" s="1"/>
      <c r="G60" s="1"/>
      <c r="H60" s="1"/>
      <c r="I60" s="1"/>
      <c r="J60" s="1"/>
      <c r="K60" s="1"/>
      <c r="L60" s="1"/>
      <c r="M60" s="1"/>
      <c r="N60" s="1"/>
      <c r="O60" s="2"/>
      <c r="P60" s="2"/>
      <c r="Q60" s="2"/>
      <c r="R60" s="2"/>
      <c r="S60" s="2"/>
      <c r="T60" s="2"/>
      <c r="U60" s="2"/>
      <c r="V60" s="2"/>
      <c r="W60" s="2"/>
      <c r="X60" s="2"/>
      <c r="Y60" s="1"/>
      <c r="Z60" s="1"/>
    </row>
    <row r="61" spans="1:26" x14ac:dyDescent="0.35">
      <c r="A61" s="1"/>
      <c r="B61" s="1"/>
      <c r="C61" s="1"/>
      <c r="D61" s="1"/>
      <c r="E61" s="1"/>
      <c r="F61" s="1"/>
      <c r="G61" s="1"/>
      <c r="H61" s="1"/>
      <c r="I61" s="1"/>
      <c r="J61" s="1"/>
      <c r="K61" s="1"/>
      <c r="L61" s="1"/>
      <c r="M61" s="1"/>
      <c r="N61" s="1"/>
      <c r="O61" s="2"/>
      <c r="P61" s="2"/>
      <c r="Q61" s="2"/>
      <c r="R61" s="2"/>
      <c r="S61" s="2"/>
      <c r="T61" s="2"/>
      <c r="U61" s="2"/>
      <c r="V61" s="2"/>
      <c r="W61" s="2"/>
      <c r="X61" s="2"/>
      <c r="Y61" s="1"/>
      <c r="Z61" s="1"/>
    </row>
    <row r="62" spans="1:26" x14ac:dyDescent="0.35">
      <c r="A62" s="1"/>
      <c r="B62" s="1"/>
      <c r="C62" s="1"/>
      <c r="D62" s="1"/>
      <c r="E62" s="1"/>
      <c r="F62" s="1"/>
      <c r="G62" s="1"/>
      <c r="H62" s="1"/>
      <c r="I62" s="1"/>
      <c r="J62" s="1"/>
      <c r="K62" s="1"/>
      <c r="L62" s="1"/>
      <c r="M62" s="1"/>
      <c r="N62" s="1"/>
      <c r="O62" s="2"/>
      <c r="P62" s="2"/>
      <c r="Q62" s="2"/>
      <c r="R62" s="2"/>
      <c r="S62" s="2"/>
      <c r="T62" s="2"/>
      <c r="U62" s="2"/>
      <c r="V62" s="2"/>
      <c r="W62" s="2"/>
      <c r="X62" s="2"/>
      <c r="Y62" s="1"/>
      <c r="Z62" s="1"/>
    </row>
    <row r="63" spans="1:26" x14ac:dyDescent="0.35">
      <c r="A63" s="1"/>
      <c r="B63" s="1"/>
      <c r="C63" s="1"/>
      <c r="D63" s="1"/>
      <c r="E63" s="1"/>
      <c r="F63" s="1"/>
      <c r="G63" s="1"/>
      <c r="H63" s="1"/>
      <c r="I63" s="1"/>
      <c r="J63" s="1"/>
      <c r="K63" s="1"/>
      <c r="L63" s="1"/>
      <c r="M63" s="1"/>
      <c r="N63" s="1"/>
      <c r="O63" s="2"/>
      <c r="P63" s="2"/>
      <c r="Q63" s="2"/>
      <c r="R63" s="2"/>
      <c r="S63" s="2"/>
      <c r="T63" s="2"/>
      <c r="U63" s="2"/>
      <c r="V63" s="2"/>
      <c r="W63" s="2"/>
      <c r="X63" s="2"/>
      <c r="Y63" s="1"/>
      <c r="Z63" s="1"/>
    </row>
    <row r="64" spans="1:26" x14ac:dyDescent="0.35">
      <c r="A64" s="1"/>
      <c r="B64" s="1"/>
      <c r="C64" s="1"/>
      <c r="D64" s="1"/>
      <c r="E64" s="1"/>
      <c r="F64" s="1"/>
      <c r="G64" s="1"/>
      <c r="H64" s="1"/>
      <c r="I64" s="1"/>
      <c r="J64" s="1"/>
      <c r="K64" s="1"/>
      <c r="L64" s="1"/>
      <c r="M64" s="1"/>
      <c r="N64" s="1"/>
      <c r="O64" s="2"/>
      <c r="P64" s="2"/>
      <c r="Q64" s="2"/>
      <c r="R64" s="2"/>
      <c r="S64" s="2"/>
      <c r="T64" s="2"/>
      <c r="U64" s="2"/>
      <c r="V64" s="2"/>
      <c r="W64" s="2"/>
      <c r="X64" s="2"/>
      <c r="Y64" s="1"/>
      <c r="Z64" s="1"/>
    </row>
  </sheetData>
  <mergeCells count="44">
    <mergeCell ref="O19:O20"/>
    <mergeCell ref="Y19:Z19"/>
    <mergeCell ref="A21:A26"/>
    <mergeCell ref="B21:B26"/>
    <mergeCell ref="A19:A20"/>
    <mergeCell ref="B19:B20"/>
    <mergeCell ref="C19:N19"/>
    <mergeCell ref="W19:W20"/>
    <mergeCell ref="X19:X20"/>
    <mergeCell ref="P19:P20"/>
    <mergeCell ref="Q19:Q20"/>
    <mergeCell ref="R19:R20"/>
    <mergeCell ref="S19:S20"/>
    <mergeCell ref="T19:T20"/>
    <mergeCell ref="U19:U20"/>
    <mergeCell ref="V19:V20"/>
    <mergeCell ref="A14:A18"/>
    <mergeCell ref="C14:J14"/>
    <mergeCell ref="O14:Z14"/>
    <mergeCell ref="C15:J15"/>
    <mergeCell ref="O15:Z15"/>
    <mergeCell ref="C16:J16"/>
    <mergeCell ref="O16:Z16"/>
    <mergeCell ref="C17:J17"/>
    <mergeCell ref="O17:Z17"/>
    <mergeCell ref="C18:J18"/>
    <mergeCell ref="O18:Z18"/>
    <mergeCell ref="A12:A13"/>
    <mergeCell ref="B12:B13"/>
    <mergeCell ref="C12:J13"/>
    <mergeCell ref="K12:N12"/>
    <mergeCell ref="O12:Z13"/>
    <mergeCell ref="B11:Z11"/>
    <mergeCell ref="C2:Z2"/>
    <mergeCell ref="C3:J3"/>
    <mergeCell ref="K3:Z3"/>
    <mergeCell ref="C4:J4"/>
    <mergeCell ref="K4:Z4"/>
    <mergeCell ref="C5:Z5"/>
    <mergeCell ref="B6:Z6"/>
    <mergeCell ref="B7:Z7"/>
    <mergeCell ref="B8:Z8"/>
    <mergeCell ref="B9:Z9"/>
    <mergeCell ref="B10:Z10"/>
  </mergeCells>
  <pageMargins left="0.70866141732283472" right="0.51181102362204722" top="0.74803149606299213" bottom="0.74803149606299213" header="0.31496062992125984" footer="0.31496062992125984"/>
  <pageSetup paperSize="9" scale="49" fitToHeight="0"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03C65-1653-4BBE-8365-523B40808E21}">
  <sheetPr>
    <pageSetUpPr fitToPage="1"/>
  </sheetPr>
  <dimension ref="A1:Z78"/>
  <sheetViews>
    <sheetView topLeftCell="C62" zoomScale="80" zoomScaleNormal="80" zoomScaleSheetLayoutView="80" workbookViewId="0">
      <selection activeCell="Z48" sqref="Z48"/>
    </sheetView>
  </sheetViews>
  <sheetFormatPr baseColWidth="10" defaultColWidth="11" defaultRowHeight="14.5" x14ac:dyDescent="0.35"/>
  <cols>
    <col min="1" max="1" width="22.81640625" customWidth="1"/>
    <col min="2" max="2" width="34.1796875" customWidth="1"/>
    <col min="3" max="14" width="3.81640625" customWidth="1"/>
    <col min="15" max="24" width="13.81640625" style="33" customWidth="1"/>
    <col min="25" max="25" width="14" customWidth="1"/>
    <col min="26" max="26" width="27.1796875" customWidth="1"/>
  </cols>
  <sheetData>
    <row r="1" spans="1:26" ht="17.25" customHeight="1" x14ac:dyDescent="0.35">
      <c r="C1" s="402" t="s">
        <v>73</v>
      </c>
      <c r="D1" s="403"/>
      <c r="E1" s="403"/>
      <c r="F1" s="403"/>
      <c r="G1" s="403"/>
      <c r="H1" s="403"/>
      <c r="I1" s="403"/>
      <c r="J1" s="403"/>
      <c r="K1" s="403"/>
      <c r="L1" s="403"/>
      <c r="M1" s="403"/>
      <c r="N1" s="403"/>
      <c r="O1" s="403"/>
      <c r="P1" s="403"/>
      <c r="Q1" s="403"/>
      <c r="R1" s="403"/>
      <c r="S1" s="403"/>
      <c r="T1" s="403"/>
      <c r="U1" s="403"/>
      <c r="V1" s="403"/>
      <c r="W1" s="403"/>
      <c r="X1" s="403"/>
      <c r="Y1" s="403"/>
      <c r="Z1" s="403"/>
    </row>
    <row r="2" spans="1:26" ht="23.15" customHeight="1" x14ac:dyDescent="0.35">
      <c r="C2" s="103" t="s">
        <v>0</v>
      </c>
      <c r="D2" s="104"/>
      <c r="E2" s="104"/>
      <c r="F2" s="104"/>
      <c r="G2" s="104"/>
      <c r="H2" s="104"/>
      <c r="I2" s="104"/>
      <c r="J2" s="105"/>
      <c r="K2" s="483" t="s">
        <v>1</v>
      </c>
      <c r="L2" s="484"/>
      <c r="M2" s="484"/>
      <c r="N2" s="484"/>
      <c r="O2" s="484"/>
      <c r="P2" s="484"/>
      <c r="Q2" s="484"/>
      <c r="R2" s="484"/>
      <c r="S2" s="484"/>
      <c r="T2" s="484"/>
      <c r="U2" s="484"/>
      <c r="V2" s="484"/>
      <c r="W2" s="484"/>
      <c r="X2" s="484"/>
      <c r="Y2" s="484"/>
      <c r="Z2" s="485"/>
    </row>
    <row r="3" spans="1:26" ht="17.25" customHeight="1" x14ac:dyDescent="0.35">
      <c r="C3" s="103" t="s">
        <v>2</v>
      </c>
      <c r="D3" s="104"/>
      <c r="E3" s="104"/>
      <c r="F3" s="104"/>
      <c r="G3" s="104"/>
      <c r="H3" s="104"/>
      <c r="I3" s="104"/>
      <c r="J3" s="105"/>
      <c r="K3" s="401" t="s">
        <v>3</v>
      </c>
      <c r="L3" s="401"/>
      <c r="M3" s="401"/>
      <c r="N3" s="401"/>
      <c r="O3" s="401"/>
      <c r="P3" s="401"/>
      <c r="Q3" s="401"/>
      <c r="R3" s="401"/>
      <c r="S3" s="401"/>
      <c r="T3" s="401"/>
      <c r="U3" s="401"/>
      <c r="V3" s="401"/>
      <c r="W3" s="401"/>
      <c r="X3" s="401"/>
      <c r="Y3" s="401"/>
      <c r="Z3" s="401"/>
    </row>
    <row r="4" spans="1:26" x14ac:dyDescent="0.35">
      <c r="A4" s="106"/>
      <c r="B4" s="106"/>
      <c r="C4" s="107"/>
      <c r="D4" s="107"/>
      <c r="E4" s="107"/>
      <c r="F4" s="107"/>
      <c r="G4" s="107"/>
      <c r="H4" s="107"/>
      <c r="I4" s="107"/>
      <c r="J4" s="107"/>
      <c r="K4" s="107"/>
      <c r="L4" s="107"/>
      <c r="M4" s="107"/>
      <c r="N4" s="107"/>
      <c r="O4" s="107"/>
      <c r="P4" s="107"/>
      <c r="Q4" s="107"/>
      <c r="R4" s="107"/>
      <c r="S4" s="107"/>
      <c r="T4" s="107"/>
      <c r="U4" s="107"/>
      <c r="V4" s="107"/>
      <c r="W4" s="107"/>
      <c r="X4" s="107"/>
      <c r="Y4" s="107"/>
      <c r="Z4" s="107"/>
    </row>
    <row r="5" spans="1:26" ht="28.5" customHeight="1" x14ac:dyDescent="0.35">
      <c r="A5" s="4" t="s">
        <v>4</v>
      </c>
      <c r="B5" s="486" t="s">
        <v>108</v>
      </c>
      <c r="C5" s="487"/>
      <c r="D5" s="487"/>
      <c r="E5" s="487"/>
      <c r="F5" s="487"/>
      <c r="G5" s="487"/>
      <c r="H5" s="487"/>
      <c r="I5" s="487"/>
      <c r="J5" s="487"/>
      <c r="K5" s="487"/>
      <c r="L5" s="487"/>
      <c r="M5" s="487"/>
      <c r="N5" s="487"/>
      <c r="O5" s="487"/>
      <c r="P5" s="487"/>
      <c r="Q5" s="487"/>
      <c r="R5" s="487"/>
      <c r="S5" s="487"/>
      <c r="T5" s="487"/>
      <c r="U5" s="487"/>
      <c r="V5" s="487"/>
      <c r="W5" s="487"/>
      <c r="X5" s="487"/>
      <c r="Y5" s="487"/>
      <c r="Z5" s="488"/>
    </row>
    <row r="6" spans="1:26" ht="21" customHeight="1" x14ac:dyDescent="0.35">
      <c r="A6" s="4" t="s">
        <v>5</v>
      </c>
      <c r="B6" s="406" t="s">
        <v>76</v>
      </c>
      <c r="C6" s="407"/>
      <c r="D6" s="407"/>
      <c r="E6" s="407"/>
      <c r="F6" s="407"/>
      <c r="G6" s="407"/>
      <c r="H6" s="407"/>
      <c r="I6" s="407"/>
      <c r="J6" s="407"/>
      <c r="K6" s="407"/>
      <c r="L6" s="407"/>
      <c r="M6" s="407"/>
      <c r="N6" s="407"/>
      <c r="O6" s="407"/>
      <c r="P6" s="407"/>
      <c r="Q6" s="407"/>
      <c r="R6" s="407"/>
      <c r="S6" s="407"/>
      <c r="T6" s="407"/>
      <c r="U6" s="407"/>
      <c r="V6" s="407"/>
      <c r="W6" s="407"/>
      <c r="X6" s="407"/>
      <c r="Y6" s="407"/>
      <c r="Z6" s="407"/>
    </row>
    <row r="7" spans="1:26" ht="25.5" customHeight="1" x14ac:dyDescent="0.35">
      <c r="A7" s="108" t="s">
        <v>6</v>
      </c>
      <c r="B7" s="491" t="s">
        <v>109</v>
      </c>
      <c r="C7" s="492"/>
      <c r="D7" s="492"/>
      <c r="E7" s="492"/>
      <c r="F7" s="492"/>
      <c r="G7" s="492"/>
      <c r="H7" s="492"/>
      <c r="I7" s="492"/>
      <c r="J7" s="492"/>
      <c r="K7" s="492"/>
      <c r="L7" s="492"/>
      <c r="M7" s="492"/>
      <c r="N7" s="492"/>
      <c r="O7" s="492"/>
      <c r="P7" s="492"/>
      <c r="Q7" s="492"/>
      <c r="R7" s="492"/>
      <c r="S7" s="492"/>
      <c r="T7" s="492"/>
      <c r="U7" s="492"/>
      <c r="V7" s="492"/>
      <c r="W7" s="492"/>
      <c r="X7" s="492"/>
      <c r="Y7" s="492"/>
      <c r="Z7" s="493"/>
    </row>
    <row r="8" spans="1:26" ht="26.25" customHeight="1" x14ac:dyDescent="0.35">
      <c r="A8" s="109" t="s">
        <v>78</v>
      </c>
      <c r="B8" s="486" t="s">
        <v>79</v>
      </c>
      <c r="C8" s="487"/>
      <c r="D8" s="487"/>
      <c r="E8" s="487"/>
      <c r="F8" s="487"/>
      <c r="G8" s="487"/>
      <c r="H8" s="487"/>
      <c r="I8" s="487"/>
      <c r="J8" s="487"/>
      <c r="K8" s="487"/>
      <c r="L8" s="487"/>
      <c r="M8" s="487"/>
      <c r="N8" s="487"/>
      <c r="O8" s="487"/>
      <c r="P8" s="487"/>
      <c r="Q8" s="487"/>
      <c r="R8" s="487"/>
      <c r="S8" s="487"/>
      <c r="T8" s="487"/>
      <c r="U8" s="487"/>
      <c r="V8" s="487"/>
      <c r="W8" s="487"/>
      <c r="X8" s="487"/>
      <c r="Y8" s="487"/>
      <c r="Z8" s="488"/>
    </row>
    <row r="9" spans="1:26" ht="13.5" customHeight="1" x14ac:dyDescent="0.35">
      <c r="A9" s="110" t="s">
        <v>10</v>
      </c>
      <c r="B9" s="494" t="s">
        <v>110</v>
      </c>
      <c r="C9" s="495"/>
      <c r="D9" s="495"/>
      <c r="E9" s="495"/>
      <c r="F9" s="495"/>
      <c r="G9" s="495"/>
      <c r="H9" s="495"/>
      <c r="I9" s="495"/>
      <c r="J9" s="495"/>
      <c r="K9" s="495"/>
      <c r="L9" s="495"/>
      <c r="M9" s="495"/>
      <c r="N9" s="495"/>
      <c r="O9" s="495"/>
      <c r="P9" s="495"/>
      <c r="Q9" s="495"/>
      <c r="R9" s="495"/>
      <c r="S9" s="495"/>
      <c r="T9" s="495"/>
      <c r="U9" s="495"/>
      <c r="V9" s="495"/>
      <c r="W9" s="495"/>
      <c r="X9" s="495"/>
      <c r="Y9" s="495"/>
      <c r="Z9" s="496"/>
    </row>
    <row r="10" spans="1:26" ht="18" customHeight="1" x14ac:dyDescent="0.35">
      <c r="A10" s="111" t="s">
        <v>111</v>
      </c>
      <c r="B10" s="451" t="s">
        <v>112</v>
      </c>
      <c r="C10" s="452"/>
      <c r="D10" s="452"/>
      <c r="E10" s="452"/>
      <c r="F10" s="452"/>
      <c r="G10" s="452"/>
      <c r="H10" s="452"/>
      <c r="I10" s="452"/>
      <c r="J10" s="452"/>
      <c r="K10" s="452"/>
      <c r="L10" s="452"/>
      <c r="M10" s="452"/>
      <c r="N10" s="452"/>
      <c r="O10" s="452"/>
      <c r="P10" s="452"/>
      <c r="Q10" s="452"/>
      <c r="R10" s="452"/>
      <c r="S10" s="452"/>
      <c r="T10" s="452"/>
      <c r="U10" s="452"/>
      <c r="V10" s="452"/>
      <c r="W10" s="452"/>
      <c r="X10" s="452"/>
      <c r="Y10" s="452"/>
      <c r="Z10" s="453"/>
    </row>
    <row r="11" spans="1:26" ht="6.75" customHeight="1" x14ac:dyDescent="0.35">
      <c r="A11" s="112"/>
      <c r="B11" s="113"/>
      <c r="C11" s="113"/>
      <c r="D11" s="113"/>
      <c r="E11" s="113"/>
      <c r="F11" s="113"/>
      <c r="G11" s="113"/>
      <c r="H11" s="113"/>
      <c r="I11" s="113"/>
      <c r="J11" s="113"/>
      <c r="K11" s="113"/>
      <c r="L11" s="113"/>
      <c r="M11" s="113"/>
      <c r="N11" s="113"/>
      <c r="O11" s="113"/>
      <c r="P11" s="113"/>
      <c r="Q11" s="113"/>
      <c r="R11" s="113"/>
      <c r="S11" s="113"/>
      <c r="T11" s="113"/>
      <c r="U11" s="113"/>
      <c r="V11" s="113"/>
      <c r="W11" s="113"/>
      <c r="X11" s="113"/>
      <c r="Y11" s="113"/>
      <c r="Z11" s="114"/>
    </row>
    <row r="12" spans="1:26" ht="5.25" customHeight="1" x14ac:dyDescent="0.35">
      <c r="A12" s="115"/>
      <c r="B12" s="116"/>
      <c r="C12" s="116"/>
      <c r="D12" s="116"/>
      <c r="E12" s="116"/>
      <c r="F12" s="116"/>
      <c r="G12" s="116"/>
      <c r="H12" s="116"/>
      <c r="I12" s="116"/>
      <c r="J12" s="116"/>
      <c r="K12" s="116"/>
      <c r="L12" s="116"/>
      <c r="M12" s="116"/>
      <c r="N12" s="116"/>
      <c r="O12" s="116"/>
      <c r="P12" s="116"/>
      <c r="Q12" s="116"/>
      <c r="R12" s="116"/>
      <c r="S12" s="116"/>
      <c r="T12" s="116"/>
      <c r="U12" s="116"/>
      <c r="V12" s="116"/>
      <c r="W12" s="116"/>
      <c r="X12" s="116"/>
      <c r="Y12" s="116"/>
      <c r="Z12" s="117"/>
    </row>
    <row r="13" spans="1:26" ht="16.5" customHeight="1" x14ac:dyDescent="0.35">
      <c r="A13" s="497" t="s">
        <v>84</v>
      </c>
      <c r="B13" s="497" t="s">
        <v>60</v>
      </c>
      <c r="C13" s="498" t="s">
        <v>14</v>
      </c>
      <c r="D13" s="498"/>
      <c r="E13" s="498"/>
      <c r="F13" s="498"/>
      <c r="G13" s="498"/>
      <c r="H13" s="498"/>
      <c r="I13" s="498"/>
      <c r="J13" s="498"/>
      <c r="K13" s="438" t="s">
        <v>85</v>
      </c>
      <c r="L13" s="476"/>
      <c r="M13" s="476"/>
      <c r="N13" s="439"/>
      <c r="O13" s="430" t="s">
        <v>16</v>
      </c>
      <c r="P13" s="430"/>
      <c r="Q13" s="430"/>
      <c r="R13" s="430"/>
      <c r="S13" s="430"/>
      <c r="T13" s="430"/>
      <c r="U13" s="430"/>
      <c r="V13" s="430"/>
      <c r="W13" s="430"/>
      <c r="X13" s="430"/>
      <c r="Y13" s="430"/>
      <c r="Z13" s="430"/>
    </row>
    <row r="14" spans="1:26" ht="12.75" customHeight="1" x14ac:dyDescent="0.35">
      <c r="A14" s="497"/>
      <c r="B14" s="497"/>
      <c r="C14" s="498"/>
      <c r="D14" s="498"/>
      <c r="E14" s="498"/>
      <c r="F14" s="498"/>
      <c r="G14" s="498"/>
      <c r="H14" s="498"/>
      <c r="I14" s="498"/>
      <c r="J14" s="498"/>
      <c r="K14" s="66">
        <v>1</v>
      </c>
      <c r="L14" s="66">
        <v>2</v>
      </c>
      <c r="M14" s="65">
        <v>3</v>
      </c>
      <c r="N14" s="65">
        <v>4</v>
      </c>
      <c r="O14" s="430"/>
      <c r="P14" s="430"/>
      <c r="Q14" s="430"/>
      <c r="R14" s="430"/>
      <c r="S14" s="430"/>
      <c r="T14" s="430"/>
      <c r="U14" s="430"/>
      <c r="V14" s="430"/>
      <c r="W14" s="430"/>
      <c r="X14" s="430"/>
      <c r="Y14" s="430"/>
      <c r="Z14" s="430"/>
    </row>
    <row r="15" spans="1:26" ht="42.75" customHeight="1" x14ac:dyDescent="0.35">
      <c r="A15" s="89" t="s">
        <v>113</v>
      </c>
      <c r="B15" s="72" t="s">
        <v>114</v>
      </c>
      <c r="C15" s="477" t="s">
        <v>114</v>
      </c>
      <c r="D15" s="478"/>
      <c r="E15" s="478"/>
      <c r="F15" s="478"/>
      <c r="G15" s="478"/>
      <c r="H15" s="478"/>
      <c r="I15" s="478"/>
      <c r="J15" s="479"/>
      <c r="K15" s="118">
        <v>45</v>
      </c>
      <c r="L15" s="118">
        <v>45</v>
      </c>
      <c r="M15" s="118">
        <v>45</v>
      </c>
      <c r="N15" s="118">
        <v>45</v>
      </c>
      <c r="O15" s="452" t="s">
        <v>234</v>
      </c>
      <c r="P15" s="452"/>
      <c r="Q15" s="452"/>
      <c r="R15" s="452"/>
      <c r="S15" s="452"/>
      <c r="T15" s="452"/>
      <c r="U15" s="452"/>
      <c r="V15" s="452"/>
      <c r="W15" s="452"/>
      <c r="X15" s="452"/>
      <c r="Y15" s="452"/>
      <c r="Z15" s="453"/>
    </row>
    <row r="16" spans="1:26" ht="14.25" customHeight="1" x14ac:dyDescent="0.35">
      <c r="A16" s="455"/>
      <c r="B16" s="457" t="s">
        <v>27</v>
      </c>
      <c r="C16" s="499" t="s">
        <v>28</v>
      </c>
      <c r="D16" s="467"/>
      <c r="E16" s="467"/>
      <c r="F16" s="467"/>
      <c r="G16" s="467"/>
      <c r="H16" s="467"/>
      <c r="I16" s="467"/>
      <c r="J16" s="467"/>
      <c r="K16" s="467"/>
      <c r="L16" s="467"/>
      <c r="M16" s="467"/>
      <c r="N16" s="500"/>
      <c r="O16" s="379" t="s">
        <v>29</v>
      </c>
      <c r="P16" s="379" t="s">
        <v>306</v>
      </c>
      <c r="Q16" s="379" t="s">
        <v>310</v>
      </c>
      <c r="R16" s="379" t="s">
        <v>318</v>
      </c>
      <c r="S16" s="379" t="s">
        <v>319</v>
      </c>
      <c r="T16" s="379" t="s">
        <v>322</v>
      </c>
      <c r="U16" s="379" t="s">
        <v>338</v>
      </c>
      <c r="V16" s="379" t="s">
        <v>341</v>
      </c>
      <c r="W16" s="379" t="s">
        <v>341</v>
      </c>
      <c r="X16" s="379" t="s">
        <v>307</v>
      </c>
      <c r="Y16" s="489" t="s">
        <v>30</v>
      </c>
      <c r="Z16" s="490"/>
    </row>
    <row r="17" spans="1:26" ht="15" customHeight="1" x14ac:dyDescent="0.35">
      <c r="A17" s="456"/>
      <c r="B17" s="458"/>
      <c r="C17" s="93" t="s">
        <v>31</v>
      </c>
      <c r="D17" s="93" t="s">
        <v>32</v>
      </c>
      <c r="E17" s="93" t="s">
        <v>33</v>
      </c>
      <c r="F17" s="93" t="s">
        <v>34</v>
      </c>
      <c r="G17" s="93" t="s">
        <v>33</v>
      </c>
      <c r="H17" s="93" t="s">
        <v>35</v>
      </c>
      <c r="I17" s="93" t="s">
        <v>35</v>
      </c>
      <c r="J17" s="93" t="s">
        <v>34</v>
      </c>
      <c r="K17" s="93" t="s">
        <v>36</v>
      </c>
      <c r="L17" s="93" t="s">
        <v>37</v>
      </c>
      <c r="M17" s="93" t="s">
        <v>38</v>
      </c>
      <c r="N17" s="93" t="s">
        <v>39</v>
      </c>
      <c r="O17" s="379"/>
      <c r="P17" s="379"/>
      <c r="Q17" s="379"/>
      <c r="R17" s="379"/>
      <c r="S17" s="379"/>
      <c r="T17" s="379"/>
      <c r="U17" s="379"/>
      <c r="V17" s="379"/>
      <c r="W17" s="379"/>
      <c r="X17" s="379"/>
      <c r="Y17" s="94" t="s">
        <v>40</v>
      </c>
      <c r="Z17" s="94" t="s">
        <v>41</v>
      </c>
    </row>
    <row r="18" spans="1:26" ht="24" customHeight="1" x14ac:dyDescent="0.35">
      <c r="A18" s="95">
        <v>1</v>
      </c>
      <c r="B18" s="96" t="s">
        <v>115</v>
      </c>
      <c r="C18" s="34"/>
      <c r="D18" s="34"/>
      <c r="E18" s="34"/>
      <c r="F18" s="34"/>
      <c r="G18" s="34"/>
      <c r="H18" s="34"/>
      <c r="I18" s="34"/>
      <c r="J18" s="34"/>
      <c r="K18" s="34"/>
      <c r="L18" s="34"/>
      <c r="M18" s="34"/>
      <c r="N18" s="34"/>
      <c r="O18" s="97">
        <v>0</v>
      </c>
      <c r="P18" s="253"/>
      <c r="Q18" s="253"/>
      <c r="R18" s="253"/>
      <c r="S18" s="253"/>
      <c r="T18" s="253"/>
      <c r="U18" s="253"/>
      <c r="V18" s="253"/>
      <c r="W18" s="253"/>
      <c r="X18" s="253">
        <f>SUM(O18:W18)</f>
        <v>0</v>
      </c>
      <c r="Y18" s="98"/>
      <c r="Z18" s="98"/>
    </row>
    <row r="19" spans="1:26" ht="16.5" customHeight="1" x14ac:dyDescent="0.35">
      <c r="A19" s="95">
        <v>2</v>
      </c>
      <c r="B19" s="119" t="s">
        <v>116</v>
      </c>
      <c r="C19" s="34"/>
      <c r="D19" s="34"/>
      <c r="E19" s="34"/>
      <c r="F19" s="34"/>
      <c r="G19" s="34"/>
      <c r="H19" s="34"/>
      <c r="I19" s="34"/>
      <c r="J19" s="34"/>
      <c r="K19" s="34"/>
      <c r="L19" s="34"/>
      <c r="M19" s="34"/>
      <c r="N19" s="34"/>
      <c r="O19" s="97">
        <v>0</v>
      </c>
      <c r="P19" s="97"/>
      <c r="Q19" s="97"/>
      <c r="R19" s="97"/>
      <c r="S19" s="97"/>
      <c r="T19" s="97"/>
      <c r="U19" s="97"/>
      <c r="V19" s="97"/>
      <c r="W19" s="97"/>
      <c r="X19" s="253">
        <f>SUM(O19:W19)</f>
        <v>0</v>
      </c>
      <c r="Y19" s="120"/>
      <c r="Z19" s="121"/>
    </row>
    <row r="20" spans="1:26" ht="16.5" customHeight="1" x14ac:dyDescent="0.35">
      <c r="A20" s="95">
        <v>3</v>
      </c>
      <c r="B20" s="119" t="s">
        <v>117</v>
      </c>
      <c r="C20" s="34"/>
      <c r="D20" s="34"/>
      <c r="E20" s="34"/>
      <c r="F20" s="34"/>
      <c r="G20" s="34"/>
      <c r="H20" s="34"/>
      <c r="I20" s="34"/>
      <c r="J20" s="34"/>
      <c r="K20" s="34"/>
      <c r="L20" s="34"/>
      <c r="M20" s="34"/>
      <c r="N20" s="34"/>
      <c r="O20" s="97">
        <v>0</v>
      </c>
      <c r="P20" s="97"/>
      <c r="Q20" s="97"/>
      <c r="R20" s="97"/>
      <c r="S20" s="97"/>
      <c r="T20" s="97"/>
      <c r="U20" s="97"/>
      <c r="V20" s="97"/>
      <c r="W20" s="97"/>
      <c r="X20" s="253">
        <f>SUM(O20:W20)</f>
        <v>0</v>
      </c>
      <c r="Y20" s="120"/>
      <c r="Z20" s="121"/>
    </row>
    <row r="21" spans="1:26" ht="18" customHeight="1" x14ac:dyDescent="0.35">
      <c r="A21" s="99"/>
      <c r="B21" s="100" t="s">
        <v>107</v>
      </c>
      <c r="C21" s="99"/>
      <c r="D21" s="99"/>
      <c r="E21" s="99"/>
      <c r="F21" s="99"/>
      <c r="G21" s="99"/>
      <c r="H21" s="99"/>
      <c r="I21" s="99"/>
      <c r="J21" s="99"/>
      <c r="K21" s="99"/>
      <c r="L21" s="99"/>
      <c r="M21" s="99"/>
      <c r="N21" s="99"/>
      <c r="O21" s="101">
        <f>SUM(O18:O20)</f>
        <v>0</v>
      </c>
      <c r="P21" s="101">
        <f t="shared" ref="P21:V21" si="0">SUM(P18:P20)</f>
        <v>0</v>
      </c>
      <c r="Q21" s="101">
        <f t="shared" si="0"/>
        <v>0</v>
      </c>
      <c r="R21" s="101">
        <f t="shared" si="0"/>
        <v>0</v>
      </c>
      <c r="S21" s="101">
        <f t="shared" si="0"/>
        <v>0</v>
      </c>
      <c r="T21" s="101">
        <f t="shared" si="0"/>
        <v>0</v>
      </c>
      <c r="U21" s="101">
        <f t="shared" si="0"/>
        <v>0</v>
      </c>
      <c r="V21" s="101">
        <f t="shared" si="0"/>
        <v>0</v>
      </c>
      <c r="W21" s="101">
        <f t="shared" ref="W21:X21" si="1">SUM(W18:W20)</f>
        <v>0</v>
      </c>
      <c r="X21" s="101">
        <f t="shared" si="1"/>
        <v>0</v>
      </c>
      <c r="Y21" s="101"/>
      <c r="Z21" s="99"/>
    </row>
    <row r="22" spans="1:26" ht="17.25" customHeight="1" x14ac:dyDescent="0.35">
      <c r="A22" s="122"/>
      <c r="B22" s="122"/>
      <c r="C22" s="122"/>
      <c r="D22" s="122"/>
      <c r="E22" s="122"/>
      <c r="F22" s="122"/>
      <c r="G22" s="122"/>
      <c r="H22" s="122"/>
      <c r="I22" s="122"/>
      <c r="J22" s="122"/>
      <c r="K22" s="122"/>
      <c r="L22" s="122"/>
      <c r="M22" s="122"/>
      <c r="N22" s="122"/>
      <c r="O22" s="122"/>
      <c r="P22" s="122"/>
      <c r="Q22" s="122"/>
      <c r="R22" s="122"/>
      <c r="S22" s="122"/>
      <c r="T22" s="122"/>
      <c r="U22" s="122"/>
      <c r="V22" s="122"/>
      <c r="W22" s="122"/>
      <c r="X22" s="122"/>
      <c r="Y22" s="122"/>
      <c r="Z22" s="122"/>
    </row>
    <row r="23" spans="1:26" ht="12.75" customHeight="1" x14ac:dyDescent="0.35">
      <c r="A23" s="501" t="s">
        <v>118</v>
      </c>
      <c r="B23" s="440" t="s">
        <v>60</v>
      </c>
      <c r="C23" s="442" t="s">
        <v>14</v>
      </c>
      <c r="D23" s="443"/>
      <c r="E23" s="443"/>
      <c r="F23" s="443"/>
      <c r="G23" s="443"/>
      <c r="H23" s="443"/>
      <c r="I23" s="443"/>
      <c r="J23" s="444"/>
      <c r="K23" s="438" t="s">
        <v>85</v>
      </c>
      <c r="L23" s="476"/>
      <c r="M23" s="476"/>
      <c r="N23" s="439"/>
      <c r="O23" s="430" t="s">
        <v>16</v>
      </c>
      <c r="P23" s="430"/>
      <c r="Q23" s="430"/>
      <c r="R23" s="430"/>
      <c r="S23" s="430"/>
      <c r="T23" s="430"/>
      <c r="U23" s="430"/>
      <c r="V23" s="430"/>
      <c r="W23" s="430"/>
      <c r="X23" s="430"/>
      <c r="Y23" s="430"/>
      <c r="Z23" s="430"/>
    </row>
    <row r="24" spans="1:26" ht="11.25" customHeight="1" x14ac:dyDescent="0.35">
      <c r="A24" s="502"/>
      <c r="B24" s="441"/>
      <c r="C24" s="445"/>
      <c r="D24" s="446"/>
      <c r="E24" s="446"/>
      <c r="F24" s="446"/>
      <c r="G24" s="446"/>
      <c r="H24" s="446"/>
      <c r="I24" s="446"/>
      <c r="J24" s="447"/>
      <c r="K24" s="66">
        <v>1</v>
      </c>
      <c r="L24" s="66">
        <v>2</v>
      </c>
      <c r="M24" s="65">
        <v>3</v>
      </c>
      <c r="N24" s="65">
        <v>4</v>
      </c>
      <c r="O24" s="430"/>
      <c r="P24" s="430"/>
      <c r="Q24" s="430"/>
      <c r="R24" s="430"/>
      <c r="S24" s="430"/>
      <c r="T24" s="430"/>
      <c r="U24" s="430"/>
      <c r="V24" s="430"/>
      <c r="W24" s="430"/>
      <c r="X24" s="430"/>
      <c r="Y24" s="430"/>
      <c r="Z24" s="430"/>
    </row>
    <row r="25" spans="1:26" ht="29.25" customHeight="1" x14ac:dyDescent="0.35">
      <c r="A25" s="449" t="s">
        <v>119</v>
      </c>
      <c r="B25" s="119" t="s">
        <v>120</v>
      </c>
      <c r="C25" s="477" t="s">
        <v>121</v>
      </c>
      <c r="D25" s="478"/>
      <c r="E25" s="478"/>
      <c r="F25" s="478"/>
      <c r="G25" s="478"/>
      <c r="H25" s="478"/>
      <c r="I25" s="478"/>
      <c r="J25" s="479"/>
      <c r="K25" s="118">
        <v>240</v>
      </c>
      <c r="L25" s="118">
        <v>240</v>
      </c>
      <c r="M25" s="118">
        <v>240</v>
      </c>
      <c r="N25" s="118">
        <v>240</v>
      </c>
      <c r="O25" s="452" t="s">
        <v>235</v>
      </c>
      <c r="P25" s="452"/>
      <c r="Q25" s="452"/>
      <c r="R25" s="452"/>
      <c r="S25" s="452"/>
      <c r="T25" s="452"/>
      <c r="U25" s="452"/>
      <c r="V25" s="452"/>
      <c r="W25" s="452"/>
      <c r="X25" s="452"/>
      <c r="Y25" s="452"/>
      <c r="Z25" s="453"/>
    </row>
    <row r="26" spans="1:26" ht="27.65" customHeight="1" x14ac:dyDescent="0.35">
      <c r="A26" s="503"/>
      <c r="B26" s="119" t="s">
        <v>122</v>
      </c>
      <c r="C26" s="477" t="s">
        <v>123</v>
      </c>
      <c r="D26" s="478"/>
      <c r="E26" s="478"/>
      <c r="F26" s="478"/>
      <c r="G26" s="478"/>
      <c r="H26" s="478"/>
      <c r="I26" s="478"/>
      <c r="J26" s="479"/>
      <c r="K26" s="118">
        <v>30</v>
      </c>
      <c r="L26" s="118">
        <v>30</v>
      </c>
      <c r="M26" s="118">
        <v>30</v>
      </c>
      <c r="N26" s="118">
        <v>30</v>
      </c>
      <c r="O26" s="452" t="s">
        <v>236</v>
      </c>
      <c r="P26" s="452"/>
      <c r="Q26" s="452"/>
      <c r="R26" s="452"/>
      <c r="S26" s="452"/>
      <c r="T26" s="452"/>
      <c r="U26" s="452"/>
      <c r="V26" s="452"/>
      <c r="W26" s="452"/>
      <c r="X26" s="452"/>
      <c r="Y26" s="452"/>
      <c r="Z26" s="453"/>
    </row>
    <row r="27" spans="1:26" ht="18.75" customHeight="1" x14ac:dyDescent="0.35">
      <c r="A27" s="455"/>
      <c r="B27" s="457" t="s">
        <v>27</v>
      </c>
      <c r="C27" s="459" t="s">
        <v>28</v>
      </c>
      <c r="D27" s="460"/>
      <c r="E27" s="460"/>
      <c r="F27" s="460"/>
      <c r="G27" s="460"/>
      <c r="H27" s="460"/>
      <c r="I27" s="460"/>
      <c r="J27" s="460"/>
      <c r="K27" s="460"/>
      <c r="L27" s="460"/>
      <c r="M27" s="460"/>
      <c r="N27" s="461"/>
      <c r="O27" s="379" t="s">
        <v>29</v>
      </c>
      <c r="P27" s="379" t="s">
        <v>306</v>
      </c>
      <c r="Q27" s="379" t="s">
        <v>310</v>
      </c>
      <c r="R27" s="379" t="s">
        <v>318</v>
      </c>
      <c r="S27" s="379" t="s">
        <v>319</v>
      </c>
      <c r="T27" s="379" t="s">
        <v>322</v>
      </c>
      <c r="U27" s="379" t="s">
        <v>338</v>
      </c>
      <c r="V27" s="379" t="s">
        <v>341</v>
      </c>
      <c r="W27" s="379" t="s">
        <v>350</v>
      </c>
      <c r="X27" s="379" t="s">
        <v>307</v>
      </c>
      <c r="Y27" s="438" t="s">
        <v>30</v>
      </c>
      <c r="Z27" s="439"/>
    </row>
    <row r="28" spans="1:26" ht="16" customHeight="1" x14ac:dyDescent="0.35">
      <c r="A28" s="456"/>
      <c r="B28" s="458"/>
      <c r="C28" s="65" t="s">
        <v>31</v>
      </c>
      <c r="D28" s="65" t="s">
        <v>32</v>
      </c>
      <c r="E28" s="65" t="s">
        <v>33</v>
      </c>
      <c r="F28" s="65" t="s">
        <v>34</v>
      </c>
      <c r="G28" s="65" t="s">
        <v>33</v>
      </c>
      <c r="H28" s="65" t="s">
        <v>35</v>
      </c>
      <c r="I28" s="65" t="s">
        <v>35</v>
      </c>
      <c r="J28" s="65" t="s">
        <v>34</v>
      </c>
      <c r="K28" s="65" t="s">
        <v>36</v>
      </c>
      <c r="L28" s="65" t="s">
        <v>37</v>
      </c>
      <c r="M28" s="65" t="s">
        <v>38</v>
      </c>
      <c r="N28" s="65" t="s">
        <v>39</v>
      </c>
      <c r="O28" s="379"/>
      <c r="P28" s="379"/>
      <c r="Q28" s="379"/>
      <c r="R28" s="379"/>
      <c r="S28" s="379"/>
      <c r="T28" s="379"/>
      <c r="U28" s="379"/>
      <c r="V28" s="379"/>
      <c r="W28" s="379"/>
      <c r="X28" s="379"/>
      <c r="Y28" s="76" t="s">
        <v>40</v>
      </c>
      <c r="Z28" s="76" t="s">
        <v>41</v>
      </c>
    </row>
    <row r="29" spans="1:26" ht="23" x14ac:dyDescent="0.35">
      <c r="A29" s="95">
        <v>1</v>
      </c>
      <c r="B29" s="96" t="s">
        <v>124</v>
      </c>
      <c r="C29" s="34"/>
      <c r="D29" s="34"/>
      <c r="E29" s="34"/>
      <c r="F29" s="34"/>
      <c r="G29" s="34"/>
      <c r="H29" s="34"/>
      <c r="I29" s="34"/>
      <c r="J29" s="34"/>
      <c r="K29" s="34"/>
      <c r="L29" s="34"/>
      <c r="M29" s="34"/>
      <c r="N29" s="34"/>
      <c r="O29" s="29">
        <v>0</v>
      </c>
      <c r="P29" s="253"/>
      <c r="Q29" s="253"/>
      <c r="R29" s="253"/>
      <c r="S29" s="253"/>
      <c r="T29" s="253"/>
      <c r="U29" s="253"/>
      <c r="V29" s="253"/>
      <c r="W29" s="253"/>
      <c r="X29" s="253">
        <f t="shared" ref="X29:X52" si="2">SUM(O29:W29)</f>
        <v>0</v>
      </c>
      <c r="Y29" s="76"/>
      <c r="Z29" s="76"/>
    </row>
    <row r="30" spans="1:26" ht="48" customHeight="1" x14ac:dyDescent="0.35">
      <c r="A30" s="95">
        <v>2</v>
      </c>
      <c r="B30" s="96" t="s">
        <v>300</v>
      </c>
      <c r="C30" s="34"/>
      <c r="D30" s="34"/>
      <c r="E30" s="34"/>
      <c r="F30" s="34"/>
      <c r="G30" s="34"/>
      <c r="H30" s="34"/>
      <c r="I30" s="34"/>
      <c r="J30" s="34"/>
      <c r="K30" s="34"/>
      <c r="L30" s="34"/>
      <c r="M30" s="34"/>
      <c r="N30" s="34"/>
      <c r="O30" s="29">
        <v>0</v>
      </c>
      <c r="P30" s="29"/>
      <c r="Q30" s="29"/>
      <c r="R30" s="29"/>
      <c r="S30" s="29"/>
      <c r="T30" s="29"/>
      <c r="U30" s="29"/>
      <c r="V30" s="29"/>
      <c r="W30" s="29"/>
      <c r="X30" s="253">
        <f t="shared" si="2"/>
        <v>0</v>
      </c>
      <c r="Y30" s="76"/>
      <c r="Z30" s="76"/>
    </row>
    <row r="31" spans="1:26" ht="49" customHeight="1" x14ac:dyDescent="0.35">
      <c r="A31" s="95">
        <v>3</v>
      </c>
      <c r="B31" s="96" t="s">
        <v>301</v>
      </c>
      <c r="C31" s="34"/>
      <c r="D31" s="34"/>
      <c r="E31" s="34"/>
      <c r="F31" s="34"/>
      <c r="G31" s="34"/>
      <c r="H31" s="34"/>
      <c r="I31" s="34"/>
      <c r="J31" s="34"/>
      <c r="K31" s="34"/>
      <c r="L31" s="34"/>
      <c r="M31" s="34"/>
      <c r="N31" s="34"/>
      <c r="O31" s="29">
        <v>0</v>
      </c>
      <c r="P31" s="29"/>
      <c r="Q31" s="29"/>
      <c r="R31" s="29"/>
      <c r="S31" s="29"/>
      <c r="T31" s="29"/>
      <c r="U31" s="29"/>
      <c r="V31" s="29"/>
      <c r="W31" s="29"/>
      <c r="X31" s="253">
        <f t="shared" si="2"/>
        <v>0</v>
      </c>
      <c r="Y31" s="76"/>
      <c r="Z31" s="76"/>
    </row>
    <row r="32" spans="1:26" ht="23.5" customHeight="1" x14ac:dyDescent="0.35">
      <c r="A32" s="95">
        <v>4</v>
      </c>
      <c r="B32" s="96" t="s">
        <v>125</v>
      </c>
      <c r="C32" s="34"/>
      <c r="D32" s="34"/>
      <c r="E32" s="34"/>
      <c r="F32" s="34"/>
      <c r="G32" s="34"/>
      <c r="H32" s="34"/>
      <c r="I32" s="34"/>
      <c r="J32" s="34"/>
      <c r="K32" s="34"/>
      <c r="L32" s="34"/>
      <c r="M32" s="34"/>
      <c r="N32" s="34"/>
      <c r="O32" s="29">
        <v>0</v>
      </c>
      <c r="P32" s="29"/>
      <c r="Q32" s="29"/>
      <c r="R32" s="29"/>
      <c r="S32" s="29"/>
      <c r="T32" s="29"/>
      <c r="U32" s="29"/>
      <c r="V32" s="29"/>
      <c r="W32" s="29"/>
      <c r="X32" s="253">
        <f t="shared" si="2"/>
        <v>0</v>
      </c>
      <c r="Y32" s="76"/>
      <c r="Z32" s="76"/>
    </row>
    <row r="33" spans="1:26" ht="34.5" x14ac:dyDescent="0.35">
      <c r="A33" s="95">
        <v>5</v>
      </c>
      <c r="B33" s="96" t="s">
        <v>126</v>
      </c>
      <c r="C33" s="34"/>
      <c r="D33" s="34"/>
      <c r="E33" s="34"/>
      <c r="F33" s="34"/>
      <c r="G33" s="34"/>
      <c r="H33" s="34"/>
      <c r="I33" s="34"/>
      <c r="J33" s="34"/>
      <c r="K33" s="34"/>
      <c r="L33" s="34"/>
      <c r="M33" s="34"/>
      <c r="N33" s="34"/>
      <c r="O33" s="29">
        <v>0</v>
      </c>
      <c r="P33" s="29"/>
      <c r="Q33" s="29"/>
      <c r="R33" s="29"/>
      <c r="S33" s="29"/>
      <c r="T33" s="29"/>
      <c r="U33" s="29"/>
      <c r="V33" s="29"/>
      <c r="W33" s="29"/>
      <c r="X33" s="253">
        <f t="shared" si="2"/>
        <v>0</v>
      </c>
      <c r="Y33" s="76"/>
      <c r="Z33" s="76"/>
    </row>
    <row r="34" spans="1:26" ht="47.5" customHeight="1" x14ac:dyDescent="0.35">
      <c r="A34" s="92">
        <v>6</v>
      </c>
      <c r="B34" s="123" t="s">
        <v>127</v>
      </c>
      <c r="C34" s="34"/>
      <c r="D34" s="124"/>
      <c r="E34" s="124"/>
      <c r="F34" s="124"/>
      <c r="G34" s="124"/>
      <c r="H34" s="124"/>
      <c r="I34" s="124"/>
      <c r="J34" s="124"/>
      <c r="K34" s="124"/>
      <c r="L34" s="124"/>
      <c r="M34" s="124"/>
      <c r="N34" s="34"/>
      <c r="O34" s="29">
        <v>0</v>
      </c>
      <c r="P34" s="29"/>
      <c r="Q34" s="29"/>
      <c r="R34" s="29"/>
      <c r="S34" s="29"/>
      <c r="T34" s="29"/>
      <c r="U34" s="29"/>
      <c r="V34" s="29"/>
      <c r="W34" s="29"/>
      <c r="X34" s="253">
        <f t="shared" si="2"/>
        <v>0</v>
      </c>
      <c r="Y34" s="76"/>
      <c r="Z34" s="76"/>
    </row>
    <row r="35" spans="1:26" ht="17.5" customHeight="1" x14ac:dyDescent="0.35">
      <c r="A35" s="92">
        <v>7</v>
      </c>
      <c r="B35" s="123" t="s">
        <v>128</v>
      </c>
      <c r="C35" s="124"/>
      <c r="D35" s="124"/>
      <c r="E35" s="34"/>
      <c r="F35" s="124"/>
      <c r="G35" s="124"/>
      <c r="H35" s="34"/>
      <c r="I35" s="124"/>
      <c r="J35" s="124"/>
      <c r="K35" s="34"/>
      <c r="L35" s="124"/>
      <c r="M35" s="124"/>
      <c r="N35" s="34"/>
      <c r="O35" s="29">
        <v>0</v>
      </c>
      <c r="P35" s="29"/>
      <c r="Q35" s="29"/>
      <c r="R35" s="29"/>
      <c r="S35" s="29"/>
      <c r="T35" s="29"/>
      <c r="U35" s="29"/>
      <c r="V35" s="29"/>
      <c r="W35" s="29"/>
      <c r="X35" s="253">
        <f t="shared" si="2"/>
        <v>0</v>
      </c>
      <c r="Y35" s="76"/>
      <c r="Z35" s="76"/>
    </row>
    <row r="36" spans="1:26" ht="25" customHeight="1" x14ac:dyDescent="0.35">
      <c r="A36" s="95">
        <v>8</v>
      </c>
      <c r="B36" s="125" t="s">
        <v>129</v>
      </c>
      <c r="C36" s="34"/>
      <c r="D36" s="34"/>
      <c r="E36" s="34"/>
      <c r="F36" s="34"/>
      <c r="G36" s="34"/>
      <c r="H36" s="34"/>
      <c r="I36" s="34"/>
      <c r="J36" s="34"/>
      <c r="K36" s="34"/>
      <c r="L36" s="34"/>
      <c r="M36" s="34"/>
      <c r="N36" s="34"/>
      <c r="O36" s="29">
        <v>0</v>
      </c>
      <c r="P36" s="29"/>
      <c r="Q36" s="29"/>
      <c r="R36" s="29"/>
      <c r="S36" s="29"/>
      <c r="T36" s="29"/>
      <c r="U36" s="29"/>
      <c r="V36" s="29"/>
      <c r="W36" s="29"/>
      <c r="X36" s="253">
        <f t="shared" si="2"/>
        <v>0</v>
      </c>
      <c r="Y36" s="76"/>
      <c r="Z36" s="76"/>
    </row>
    <row r="37" spans="1:26" ht="23" x14ac:dyDescent="0.35">
      <c r="A37" s="91">
        <v>9</v>
      </c>
      <c r="B37" s="125" t="s">
        <v>130</v>
      </c>
      <c r="C37" s="34"/>
      <c r="D37" s="34"/>
      <c r="E37" s="34"/>
      <c r="F37" s="34"/>
      <c r="G37" s="34"/>
      <c r="H37" s="34"/>
      <c r="I37" s="34"/>
      <c r="J37" s="34"/>
      <c r="K37" s="34"/>
      <c r="L37" s="34"/>
      <c r="M37" s="34"/>
      <c r="N37" s="34"/>
      <c r="O37" s="29">
        <v>0</v>
      </c>
      <c r="P37" s="29"/>
      <c r="Q37" s="29"/>
      <c r="R37" s="29"/>
      <c r="S37" s="29"/>
      <c r="T37" s="29"/>
      <c r="U37" s="29"/>
      <c r="V37" s="29"/>
      <c r="W37" s="29"/>
      <c r="X37" s="253">
        <f t="shared" si="2"/>
        <v>0</v>
      </c>
      <c r="Y37" s="76"/>
      <c r="Z37" s="76"/>
    </row>
    <row r="38" spans="1:26" ht="18.649999999999999" customHeight="1" x14ac:dyDescent="0.35">
      <c r="A38" s="91">
        <v>10</v>
      </c>
      <c r="B38" s="96" t="s">
        <v>131</v>
      </c>
      <c r="C38" s="34"/>
      <c r="D38" s="34"/>
      <c r="E38" s="34"/>
      <c r="F38" s="34"/>
      <c r="G38" s="34"/>
      <c r="H38" s="34"/>
      <c r="I38" s="34"/>
      <c r="J38" s="34"/>
      <c r="K38" s="34"/>
      <c r="L38" s="34"/>
      <c r="M38" s="34"/>
      <c r="N38" s="34"/>
      <c r="O38" s="29">
        <v>0</v>
      </c>
      <c r="P38" s="29"/>
      <c r="Q38" s="29"/>
      <c r="R38" s="29"/>
      <c r="S38" s="29"/>
      <c r="T38" s="29"/>
      <c r="U38" s="29"/>
      <c r="V38" s="29"/>
      <c r="W38" s="29"/>
      <c r="X38" s="253">
        <f t="shared" si="2"/>
        <v>0</v>
      </c>
      <c r="Y38" s="76"/>
      <c r="Z38" s="76"/>
    </row>
    <row r="39" spans="1:26" ht="17.5" customHeight="1" x14ac:dyDescent="0.35">
      <c r="A39" s="455">
        <v>11</v>
      </c>
      <c r="B39" s="481" t="s">
        <v>132</v>
      </c>
      <c r="C39" s="34"/>
      <c r="D39" s="34"/>
      <c r="E39" s="34"/>
      <c r="F39" s="34"/>
      <c r="G39" s="34"/>
      <c r="H39" s="34"/>
      <c r="I39" s="34"/>
      <c r="J39" s="34"/>
      <c r="K39" s="34"/>
      <c r="L39" s="34"/>
      <c r="M39" s="34"/>
      <c r="N39" s="34"/>
      <c r="O39" s="16">
        <v>145440</v>
      </c>
      <c r="P39" s="16"/>
      <c r="Q39" s="16">
        <v>-2424</v>
      </c>
      <c r="R39" s="16"/>
      <c r="S39" s="16"/>
      <c r="T39" s="16"/>
      <c r="U39" s="16"/>
      <c r="V39" s="16"/>
      <c r="W39" s="16"/>
      <c r="X39" s="253">
        <f t="shared" si="2"/>
        <v>143016</v>
      </c>
      <c r="Y39" s="53" t="s">
        <v>42</v>
      </c>
      <c r="Z39" s="126" t="s">
        <v>43</v>
      </c>
    </row>
    <row r="40" spans="1:26" ht="17.5" customHeight="1" x14ac:dyDescent="0.35">
      <c r="A40" s="480"/>
      <c r="B40" s="482"/>
      <c r="C40" s="34"/>
      <c r="D40" s="34"/>
      <c r="E40" s="34"/>
      <c r="F40" s="34"/>
      <c r="G40" s="34"/>
      <c r="H40" s="34"/>
      <c r="I40" s="34"/>
      <c r="J40" s="34"/>
      <c r="K40" s="34"/>
      <c r="L40" s="34"/>
      <c r="M40" s="34"/>
      <c r="N40" s="34"/>
      <c r="O40" s="16">
        <v>12120</v>
      </c>
      <c r="P40" s="16"/>
      <c r="Q40" s="16"/>
      <c r="R40" s="16"/>
      <c r="S40" s="16"/>
      <c r="T40" s="16"/>
      <c r="U40" s="16"/>
      <c r="V40" s="16"/>
      <c r="W40" s="16"/>
      <c r="X40" s="253">
        <f t="shared" si="2"/>
        <v>12120</v>
      </c>
      <c r="Y40" s="127" t="s">
        <v>44</v>
      </c>
      <c r="Z40" s="126" t="s">
        <v>45</v>
      </c>
    </row>
    <row r="41" spans="1:26" ht="17.5" customHeight="1" x14ac:dyDescent="0.35">
      <c r="A41" s="480"/>
      <c r="B41" s="482"/>
      <c r="C41" s="34"/>
      <c r="D41" s="34"/>
      <c r="E41" s="34"/>
      <c r="F41" s="34"/>
      <c r="G41" s="34"/>
      <c r="H41" s="34"/>
      <c r="I41" s="34"/>
      <c r="J41" s="34"/>
      <c r="K41" s="34"/>
      <c r="L41" s="34"/>
      <c r="M41" s="34"/>
      <c r="N41" s="34"/>
      <c r="O41" s="16">
        <v>4850</v>
      </c>
      <c r="P41" s="16"/>
      <c r="Q41" s="16"/>
      <c r="R41" s="16"/>
      <c r="S41" s="16"/>
      <c r="T41" s="16"/>
      <c r="U41" s="16"/>
      <c r="V41" s="16"/>
      <c r="W41" s="16"/>
      <c r="X41" s="253">
        <f t="shared" si="2"/>
        <v>4850</v>
      </c>
      <c r="Y41" s="127" t="s">
        <v>46</v>
      </c>
      <c r="Z41" s="126" t="s">
        <v>47</v>
      </c>
    </row>
    <row r="42" spans="1:26" ht="17.5" customHeight="1" x14ac:dyDescent="0.35">
      <c r="A42" s="480"/>
      <c r="B42" s="482"/>
      <c r="C42" s="34"/>
      <c r="D42" s="34"/>
      <c r="E42" s="34"/>
      <c r="F42" s="34"/>
      <c r="G42" s="34"/>
      <c r="H42" s="34"/>
      <c r="I42" s="34"/>
      <c r="J42" s="34"/>
      <c r="K42" s="34"/>
      <c r="L42" s="34"/>
      <c r="M42" s="34"/>
      <c r="N42" s="34"/>
      <c r="O42" s="16">
        <v>16950</v>
      </c>
      <c r="P42" s="16"/>
      <c r="Q42" s="16"/>
      <c r="R42" s="16"/>
      <c r="S42" s="16"/>
      <c r="T42" s="16"/>
      <c r="U42" s="16"/>
      <c r="V42" s="16"/>
      <c r="W42" s="16"/>
      <c r="X42" s="253">
        <f t="shared" si="2"/>
        <v>16950</v>
      </c>
      <c r="Y42" s="127" t="s">
        <v>48</v>
      </c>
      <c r="Z42" s="126" t="s">
        <v>49</v>
      </c>
    </row>
    <row r="43" spans="1:26" ht="17.5" customHeight="1" x14ac:dyDescent="0.35">
      <c r="A43" s="480"/>
      <c r="B43" s="482"/>
      <c r="C43" s="34"/>
      <c r="D43" s="34"/>
      <c r="E43" s="34"/>
      <c r="F43" s="34"/>
      <c r="G43" s="34"/>
      <c r="H43" s="34"/>
      <c r="I43" s="34"/>
      <c r="J43" s="34"/>
      <c r="K43" s="34"/>
      <c r="L43" s="34"/>
      <c r="M43" s="34"/>
      <c r="N43" s="34"/>
      <c r="O43" s="16">
        <v>12120</v>
      </c>
      <c r="P43" s="16"/>
      <c r="Q43" s="16"/>
      <c r="R43" s="16"/>
      <c r="S43" s="16"/>
      <c r="T43" s="16"/>
      <c r="U43" s="16"/>
      <c r="V43" s="16"/>
      <c r="W43" s="16"/>
      <c r="X43" s="253">
        <f t="shared" si="2"/>
        <v>12120</v>
      </c>
      <c r="Y43" s="127" t="s">
        <v>50</v>
      </c>
      <c r="Z43" s="126" t="s">
        <v>51</v>
      </c>
    </row>
    <row r="44" spans="1:26" ht="24.65" customHeight="1" x14ac:dyDescent="0.35">
      <c r="A44" s="480"/>
      <c r="B44" s="482"/>
      <c r="C44" s="34"/>
      <c r="D44" s="34"/>
      <c r="E44" s="34"/>
      <c r="F44" s="34"/>
      <c r="G44" s="34"/>
      <c r="H44" s="34"/>
      <c r="I44" s="34"/>
      <c r="J44" s="34"/>
      <c r="K44" s="34"/>
      <c r="L44" s="34"/>
      <c r="M44" s="34"/>
      <c r="N44" s="34"/>
      <c r="O44" s="16">
        <v>7140</v>
      </c>
      <c r="P44" s="16"/>
      <c r="Q44" s="16"/>
      <c r="R44" s="16"/>
      <c r="S44" s="16"/>
      <c r="T44" s="16"/>
      <c r="U44" s="16"/>
      <c r="V44" s="16">
        <v>-7090</v>
      </c>
      <c r="W44" s="16"/>
      <c r="X44" s="253">
        <f t="shared" si="2"/>
        <v>50</v>
      </c>
      <c r="Y44" s="53" t="s">
        <v>52</v>
      </c>
      <c r="Z44" s="354" t="s">
        <v>320</v>
      </c>
    </row>
    <row r="45" spans="1:26" ht="23" x14ac:dyDescent="0.35">
      <c r="A45" s="95">
        <v>12</v>
      </c>
      <c r="B45" s="119" t="s">
        <v>133</v>
      </c>
      <c r="C45" s="14"/>
      <c r="D45" s="14"/>
      <c r="E45" s="34"/>
      <c r="F45" s="34"/>
      <c r="G45" s="34"/>
      <c r="H45" s="34"/>
      <c r="I45" s="34"/>
      <c r="J45" s="34"/>
      <c r="K45" s="34"/>
      <c r="L45" s="34"/>
      <c r="M45" s="34"/>
      <c r="N45" s="34"/>
      <c r="O45" s="16">
        <v>480</v>
      </c>
      <c r="P45" s="16"/>
      <c r="Q45" s="16"/>
      <c r="R45" s="16"/>
      <c r="S45" s="16"/>
      <c r="T45" s="16"/>
      <c r="U45" s="16"/>
      <c r="V45" s="16"/>
      <c r="W45" s="16"/>
      <c r="X45" s="253">
        <f t="shared" si="2"/>
        <v>480</v>
      </c>
      <c r="Y45" s="52" t="s">
        <v>134</v>
      </c>
      <c r="Z45" s="96" t="s">
        <v>135</v>
      </c>
    </row>
    <row r="46" spans="1:26" ht="40.5" customHeight="1" x14ac:dyDescent="0.35">
      <c r="A46" s="92">
        <v>13</v>
      </c>
      <c r="B46" s="35" t="s">
        <v>254</v>
      </c>
      <c r="C46" s="14"/>
      <c r="D46" s="14"/>
      <c r="E46" s="14"/>
      <c r="F46" s="14"/>
      <c r="G46" s="14"/>
      <c r="H46" s="14"/>
      <c r="I46" s="14"/>
      <c r="J46" s="14"/>
      <c r="K46" s="34"/>
      <c r="L46" s="34"/>
      <c r="M46" s="34"/>
      <c r="N46" s="34"/>
      <c r="O46" s="29">
        <v>250</v>
      </c>
      <c r="P46" s="29"/>
      <c r="Q46" s="29"/>
      <c r="R46" s="29"/>
      <c r="S46" s="29"/>
      <c r="T46" s="29"/>
      <c r="U46" s="29"/>
      <c r="V46" s="29"/>
      <c r="W46" s="29"/>
      <c r="X46" s="253">
        <f t="shared" si="2"/>
        <v>250</v>
      </c>
      <c r="Y46" s="52" t="s">
        <v>136</v>
      </c>
      <c r="Z46" s="96" t="s">
        <v>137</v>
      </c>
    </row>
    <row r="47" spans="1:26" ht="49" customHeight="1" x14ac:dyDescent="0.35">
      <c r="A47" s="95">
        <v>14</v>
      </c>
      <c r="B47" s="119" t="s">
        <v>255</v>
      </c>
      <c r="C47" s="124"/>
      <c r="D47" s="124"/>
      <c r="E47" s="124"/>
      <c r="F47" s="124"/>
      <c r="G47" s="14"/>
      <c r="H47" s="14"/>
      <c r="I47" s="14"/>
      <c r="J47" s="14"/>
      <c r="K47" s="34"/>
      <c r="L47" s="34"/>
      <c r="M47" s="34"/>
      <c r="N47" s="34"/>
      <c r="O47" s="29">
        <v>50</v>
      </c>
      <c r="P47" s="29"/>
      <c r="Q47" s="29">
        <v>-50</v>
      </c>
      <c r="R47" s="29"/>
      <c r="S47" s="29"/>
      <c r="T47" s="29"/>
      <c r="U47" s="29"/>
      <c r="V47" s="29"/>
      <c r="W47" s="29"/>
      <c r="X47" s="253">
        <f t="shared" si="2"/>
        <v>0</v>
      </c>
      <c r="Y47" s="52" t="s">
        <v>61</v>
      </c>
      <c r="Z47" s="35" t="s">
        <v>62</v>
      </c>
    </row>
    <row r="48" spans="1:26" ht="43" customHeight="1" x14ac:dyDescent="0.35">
      <c r="A48" s="455">
        <v>15</v>
      </c>
      <c r="B48" s="386" t="s">
        <v>326</v>
      </c>
      <c r="C48" s="14"/>
      <c r="D48" s="14"/>
      <c r="E48" s="14"/>
      <c r="F48" s="14"/>
      <c r="G48" s="14"/>
      <c r="H48" s="14"/>
      <c r="I48" s="14"/>
      <c r="J48" s="14"/>
      <c r="K48" s="34"/>
      <c r="L48" s="34"/>
      <c r="M48" s="34"/>
      <c r="N48" s="34"/>
      <c r="O48" s="29">
        <v>150</v>
      </c>
      <c r="P48" s="29"/>
      <c r="Q48" s="29"/>
      <c r="R48" s="29"/>
      <c r="S48" s="29"/>
      <c r="T48" s="29">
        <v>19</v>
      </c>
      <c r="U48" s="29"/>
      <c r="V48" s="29"/>
      <c r="W48" s="29">
        <v>-169</v>
      </c>
      <c r="X48" s="253">
        <f t="shared" si="2"/>
        <v>0</v>
      </c>
      <c r="Y48" s="52" t="s">
        <v>136</v>
      </c>
      <c r="Z48" s="35" t="s">
        <v>137</v>
      </c>
    </row>
    <row r="49" spans="1:26" ht="23.5" customHeight="1" x14ac:dyDescent="0.35">
      <c r="A49" s="456"/>
      <c r="B49" s="387"/>
      <c r="C49" s="14"/>
      <c r="D49" s="14"/>
      <c r="E49" s="14"/>
      <c r="F49" s="14"/>
      <c r="G49" s="14"/>
      <c r="H49" s="14"/>
      <c r="I49" s="14"/>
      <c r="J49" s="14"/>
      <c r="K49" s="34"/>
      <c r="L49" s="34"/>
      <c r="M49" s="34"/>
      <c r="N49" s="34"/>
      <c r="O49" s="29">
        <v>295</v>
      </c>
      <c r="P49" s="29"/>
      <c r="Q49" s="29">
        <v>54</v>
      </c>
      <c r="R49" s="29"/>
      <c r="S49" s="29"/>
      <c r="T49" s="29">
        <v>-349</v>
      </c>
      <c r="U49" s="29"/>
      <c r="V49" s="29"/>
      <c r="W49" s="29"/>
      <c r="X49" s="253">
        <f t="shared" si="2"/>
        <v>0</v>
      </c>
      <c r="Y49" s="52" t="s">
        <v>138</v>
      </c>
      <c r="Z49" s="35" t="s">
        <v>284</v>
      </c>
    </row>
    <row r="50" spans="1:26" ht="46" x14ac:dyDescent="0.35">
      <c r="A50" s="92">
        <v>16</v>
      </c>
      <c r="B50" s="35" t="s">
        <v>65</v>
      </c>
      <c r="C50" s="34"/>
      <c r="D50" s="34"/>
      <c r="E50" s="34"/>
      <c r="F50" s="34"/>
      <c r="G50" s="34"/>
      <c r="H50" s="34"/>
      <c r="I50" s="34"/>
      <c r="J50" s="34"/>
      <c r="K50" s="14"/>
      <c r="L50" s="14"/>
      <c r="M50" s="14"/>
      <c r="N50" s="14"/>
      <c r="O50" s="29">
        <v>810</v>
      </c>
      <c r="P50" s="29"/>
      <c r="Q50" s="29"/>
      <c r="R50" s="29"/>
      <c r="S50" s="29"/>
      <c r="T50" s="29"/>
      <c r="U50" s="29"/>
      <c r="V50" s="29"/>
      <c r="W50" s="29"/>
      <c r="X50" s="253">
        <f t="shared" si="2"/>
        <v>810</v>
      </c>
      <c r="Y50" s="52" t="s">
        <v>64</v>
      </c>
      <c r="Z50" s="35" t="s">
        <v>63</v>
      </c>
    </row>
    <row r="51" spans="1:26" ht="38.15" customHeight="1" x14ac:dyDescent="0.35">
      <c r="A51" s="92">
        <v>17</v>
      </c>
      <c r="B51" s="35" t="s">
        <v>327</v>
      </c>
      <c r="C51" s="14"/>
      <c r="D51" s="346"/>
      <c r="E51" s="346"/>
      <c r="F51" s="346"/>
      <c r="G51" s="14"/>
      <c r="H51" s="14"/>
      <c r="I51" s="14"/>
      <c r="J51" s="34"/>
      <c r="K51" s="34"/>
      <c r="L51" s="34"/>
      <c r="M51" s="34"/>
      <c r="N51" s="34"/>
      <c r="O51" s="29">
        <v>880</v>
      </c>
      <c r="P51" s="29"/>
      <c r="Q51" s="29"/>
      <c r="R51" s="29"/>
      <c r="S51" s="29"/>
      <c r="T51" s="29">
        <v>330</v>
      </c>
      <c r="U51" s="29"/>
      <c r="V51" s="29"/>
      <c r="W51" s="29"/>
      <c r="X51" s="253">
        <f t="shared" si="2"/>
        <v>1210</v>
      </c>
      <c r="Y51" s="128" t="s">
        <v>139</v>
      </c>
      <c r="Z51" s="35" t="s">
        <v>140</v>
      </c>
    </row>
    <row r="52" spans="1:26" ht="38.15" customHeight="1" x14ac:dyDescent="0.35">
      <c r="A52" s="92">
        <v>18</v>
      </c>
      <c r="B52" s="47" t="s">
        <v>312</v>
      </c>
      <c r="C52" s="14"/>
      <c r="D52" s="346"/>
      <c r="E52" s="346"/>
      <c r="F52" s="346"/>
      <c r="G52" s="34"/>
      <c r="H52" s="34"/>
      <c r="I52" s="34"/>
      <c r="J52" s="34"/>
      <c r="K52" s="34"/>
      <c r="L52" s="34"/>
      <c r="M52" s="34"/>
      <c r="N52" s="34"/>
      <c r="O52" s="29">
        <v>12500</v>
      </c>
      <c r="P52" s="29"/>
      <c r="Q52" s="29">
        <v>100</v>
      </c>
      <c r="R52" s="29"/>
      <c r="S52" s="29"/>
      <c r="T52" s="29"/>
      <c r="U52" s="29"/>
      <c r="V52" s="29"/>
      <c r="W52" s="29"/>
      <c r="X52" s="253">
        <f t="shared" si="2"/>
        <v>12600</v>
      </c>
      <c r="Y52" s="128" t="s">
        <v>141</v>
      </c>
      <c r="Z52" s="35" t="s">
        <v>142</v>
      </c>
    </row>
    <row r="53" spans="1:26" ht="38.15" customHeight="1" x14ac:dyDescent="0.35">
      <c r="A53" s="345">
        <v>19</v>
      </c>
      <c r="B53" s="47" t="s">
        <v>313</v>
      </c>
      <c r="C53" s="344"/>
      <c r="D53" s="346"/>
      <c r="E53" s="34"/>
      <c r="F53" s="34"/>
      <c r="G53" s="34"/>
      <c r="H53" s="34"/>
      <c r="I53" s="34"/>
      <c r="J53" s="34"/>
      <c r="K53" s="34"/>
      <c r="L53" s="34"/>
      <c r="M53" s="34"/>
      <c r="N53" s="34"/>
      <c r="O53" s="29"/>
      <c r="P53" s="29"/>
      <c r="Q53" s="29">
        <v>2320</v>
      </c>
      <c r="R53" s="29"/>
      <c r="S53" s="29"/>
      <c r="T53" s="29"/>
      <c r="U53" s="29"/>
      <c r="V53" s="29">
        <v>3480</v>
      </c>
      <c r="W53" s="29"/>
      <c r="X53" s="253">
        <f>SUM(O53:W53)</f>
        <v>5800</v>
      </c>
      <c r="Y53" s="128" t="s">
        <v>218</v>
      </c>
      <c r="Z53" s="35" t="s">
        <v>340</v>
      </c>
    </row>
    <row r="54" spans="1:26" ht="17.5" customHeight="1" x14ac:dyDescent="0.35">
      <c r="A54" s="99"/>
      <c r="B54" s="100" t="s">
        <v>107</v>
      </c>
      <c r="C54" s="99"/>
      <c r="D54" s="99"/>
      <c r="E54" s="99"/>
      <c r="F54" s="99"/>
      <c r="G54" s="99"/>
      <c r="H54" s="99"/>
      <c r="I54" s="99"/>
      <c r="J54" s="99"/>
      <c r="K54" s="99"/>
      <c r="L54" s="99"/>
      <c r="M54" s="99"/>
      <c r="N54" s="99"/>
      <c r="O54" s="101">
        <f>SUM(O29:O53)</f>
        <v>214035</v>
      </c>
      <c r="P54" s="101">
        <f t="shared" ref="P54:X54" si="3">SUM(P29:P53)</f>
        <v>0</v>
      </c>
      <c r="Q54" s="101">
        <f t="shared" ref="Q54:V54" si="4">SUM(Q29:Q53)</f>
        <v>0</v>
      </c>
      <c r="R54" s="101">
        <f t="shared" si="4"/>
        <v>0</v>
      </c>
      <c r="S54" s="101">
        <f t="shared" si="4"/>
        <v>0</v>
      </c>
      <c r="T54" s="101">
        <f t="shared" si="4"/>
        <v>0</v>
      </c>
      <c r="U54" s="101">
        <f t="shared" si="4"/>
        <v>0</v>
      </c>
      <c r="V54" s="101">
        <f t="shared" si="4"/>
        <v>-3610</v>
      </c>
      <c r="W54" s="101">
        <f t="shared" si="3"/>
        <v>-169</v>
      </c>
      <c r="X54" s="101">
        <f t="shared" si="3"/>
        <v>210256</v>
      </c>
      <c r="Y54" s="99"/>
      <c r="Z54" s="99"/>
    </row>
    <row r="55" spans="1:26" ht="13.5" customHeight="1" x14ac:dyDescent="0.35">
      <c r="A55" s="467"/>
      <c r="B55" s="467"/>
      <c r="C55" s="467"/>
      <c r="D55" s="467"/>
      <c r="E55" s="467"/>
      <c r="F55" s="467"/>
      <c r="G55" s="467"/>
      <c r="H55" s="467"/>
      <c r="I55" s="467"/>
      <c r="J55" s="467"/>
      <c r="K55" s="467"/>
      <c r="L55" s="467"/>
      <c r="M55" s="467"/>
      <c r="N55" s="467"/>
      <c r="O55" s="467"/>
      <c r="P55" s="467"/>
      <c r="Q55" s="467"/>
      <c r="R55" s="467"/>
      <c r="S55" s="467"/>
      <c r="T55" s="467"/>
      <c r="U55" s="467"/>
      <c r="V55" s="467"/>
      <c r="W55" s="467"/>
      <c r="X55" s="467"/>
      <c r="Y55" s="467"/>
      <c r="Z55" s="467"/>
    </row>
    <row r="56" spans="1:26" ht="12.65" customHeight="1" x14ac:dyDescent="0.35">
      <c r="A56" s="468" t="s">
        <v>143</v>
      </c>
      <c r="B56" s="468" t="s">
        <v>60</v>
      </c>
      <c r="C56" s="470" t="s">
        <v>14</v>
      </c>
      <c r="D56" s="471"/>
      <c r="E56" s="471"/>
      <c r="F56" s="471"/>
      <c r="G56" s="471"/>
      <c r="H56" s="471"/>
      <c r="I56" s="471"/>
      <c r="J56" s="472"/>
      <c r="K56" s="438" t="s">
        <v>85</v>
      </c>
      <c r="L56" s="476"/>
      <c r="M56" s="476"/>
      <c r="N56" s="439"/>
      <c r="O56" s="430" t="s">
        <v>16</v>
      </c>
      <c r="P56" s="430"/>
      <c r="Q56" s="430"/>
      <c r="R56" s="430"/>
      <c r="S56" s="430"/>
      <c r="T56" s="430"/>
      <c r="U56" s="430"/>
      <c r="V56" s="430"/>
      <c r="W56" s="430"/>
      <c r="X56" s="430"/>
      <c r="Y56" s="430"/>
      <c r="Z56" s="430"/>
    </row>
    <row r="57" spans="1:26" ht="12.65" customHeight="1" x14ac:dyDescent="0.35">
      <c r="A57" s="469"/>
      <c r="B57" s="469"/>
      <c r="C57" s="473"/>
      <c r="D57" s="474"/>
      <c r="E57" s="474"/>
      <c r="F57" s="474"/>
      <c r="G57" s="474"/>
      <c r="H57" s="474"/>
      <c r="I57" s="474"/>
      <c r="J57" s="475"/>
      <c r="K57" s="94">
        <v>1</v>
      </c>
      <c r="L57" s="94">
        <v>2</v>
      </c>
      <c r="M57" s="94">
        <v>3</v>
      </c>
      <c r="N57" s="94">
        <v>4</v>
      </c>
      <c r="O57" s="430"/>
      <c r="P57" s="430"/>
      <c r="Q57" s="430"/>
      <c r="R57" s="430"/>
      <c r="S57" s="430"/>
      <c r="T57" s="430"/>
      <c r="U57" s="430"/>
      <c r="V57" s="430"/>
      <c r="W57" s="430"/>
      <c r="X57" s="430"/>
      <c r="Y57" s="430"/>
      <c r="Z57" s="430"/>
    </row>
    <row r="58" spans="1:26" ht="35.15" customHeight="1" x14ac:dyDescent="0.35">
      <c r="A58" s="35" t="s">
        <v>241</v>
      </c>
      <c r="B58" s="35" t="s">
        <v>239</v>
      </c>
      <c r="C58" s="451" t="s">
        <v>240</v>
      </c>
      <c r="D58" s="452"/>
      <c r="E58" s="452"/>
      <c r="F58" s="452"/>
      <c r="G58" s="452"/>
      <c r="H58" s="452"/>
      <c r="I58" s="452"/>
      <c r="J58" s="453"/>
      <c r="K58" s="95">
        <v>2</v>
      </c>
      <c r="L58" s="95">
        <v>3</v>
      </c>
      <c r="M58" s="95">
        <v>3</v>
      </c>
      <c r="N58" s="95">
        <v>2</v>
      </c>
      <c r="O58" s="462" t="s">
        <v>237</v>
      </c>
      <c r="P58" s="462"/>
      <c r="Q58" s="462"/>
      <c r="R58" s="462"/>
      <c r="S58" s="462"/>
      <c r="T58" s="462"/>
      <c r="U58" s="462"/>
      <c r="V58" s="462"/>
      <c r="W58" s="462"/>
      <c r="X58" s="462"/>
      <c r="Y58" s="462"/>
      <c r="Z58" s="462"/>
    </row>
    <row r="59" spans="1:26" ht="15" customHeight="1" x14ac:dyDescent="0.35">
      <c r="A59" s="463"/>
      <c r="B59" s="457" t="s">
        <v>144</v>
      </c>
      <c r="C59" s="459" t="s">
        <v>28</v>
      </c>
      <c r="D59" s="460"/>
      <c r="E59" s="460"/>
      <c r="F59" s="460"/>
      <c r="G59" s="460"/>
      <c r="H59" s="460"/>
      <c r="I59" s="460"/>
      <c r="J59" s="460"/>
      <c r="K59" s="460"/>
      <c r="L59" s="460"/>
      <c r="M59" s="460"/>
      <c r="N59" s="461"/>
      <c r="O59" s="379" t="s">
        <v>29</v>
      </c>
      <c r="P59" s="379" t="s">
        <v>306</v>
      </c>
      <c r="Q59" s="379" t="s">
        <v>310</v>
      </c>
      <c r="R59" s="379" t="s">
        <v>318</v>
      </c>
      <c r="S59" s="379" t="s">
        <v>319</v>
      </c>
      <c r="T59" s="379" t="s">
        <v>322</v>
      </c>
      <c r="U59" s="379" t="s">
        <v>338</v>
      </c>
      <c r="V59" s="379" t="s">
        <v>341</v>
      </c>
      <c r="W59" s="379" t="s">
        <v>350</v>
      </c>
      <c r="X59" s="379" t="s">
        <v>307</v>
      </c>
      <c r="Y59" s="465" t="s">
        <v>30</v>
      </c>
      <c r="Z59" s="466"/>
    </row>
    <row r="60" spans="1:26" ht="12" customHeight="1" x14ac:dyDescent="0.35">
      <c r="A60" s="464"/>
      <c r="B60" s="458"/>
      <c r="C60" s="65">
        <v>1</v>
      </c>
      <c r="D60" s="65">
        <v>2</v>
      </c>
      <c r="E60" s="65">
        <v>3</v>
      </c>
      <c r="F60" s="65">
        <v>4</v>
      </c>
      <c r="G60" s="65">
        <v>5</v>
      </c>
      <c r="H60" s="65">
        <v>6</v>
      </c>
      <c r="I60" s="65">
        <v>7</v>
      </c>
      <c r="J60" s="65">
        <v>8</v>
      </c>
      <c r="K60" s="65">
        <v>9</v>
      </c>
      <c r="L60" s="65">
        <v>10</v>
      </c>
      <c r="M60" s="65">
        <v>11</v>
      </c>
      <c r="N60" s="65">
        <v>12</v>
      </c>
      <c r="O60" s="379"/>
      <c r="P60" s="379"/>
      <c r="Q60" s="379"/>
      <c r="R60" s="379"/>
      <c r="S60" s="379"/>
      <c r="T60" s="379"/>
      <c r="U60" s="379"/>
      <c r="V60" s="379"/>
      <c r="W60" s="379"/>
      <c r="X60" s="379"/>
      <c r="Y60" s="129" t="s">
        <v>40</v>
      </c>
      <c r="Z60" s="129" t="s">
        <v>41</v>
      </c>
    </row>
    <row r="61" spans="1:26" ht="30" customHeight="1" x14ac:dyDescent="0.35">
      <c r="A61" s="95">
        <v>1</v>
      </c>
      <c r="B61" s="130" t="s">
        <v>145</v>
      </c>
      <c r="C61" s="14"/>
      <c r="D61" s="34"/>
      <c r="E61" s="34"/>
      <c r="F61" s="34"/>
      <c r="G61" s="34"/>
      <c r="H61" s="34"/>
      <c r="I61" s="34"/>
      <c r="J61" s="34"/>
      <c r="K61" s="34"/>
      <c r="L61" s="34"/>
      <c r="M61" s="34"/>
      <c r="N61" s="34"/>
      <c r="O61" s="29">
        <v>0</v>
      </c>
      <c r="P61" s="253"/>
      <c r="Q61" s="253"/>
      <c r="R61" s="253"/>
      <c r="S61" s="253"/>
      <c r="T61" s="253"/>
      <c r="U61" s="253"/>
      <c r="V61" s="253"/>
      <c r="W61" s="253"/>
      <c r="X61" s="253">
        <f>SUM(O61:W61)</f>
        <v>0</v>
      </c>
      <c r="Y61" s="131"/>
      <c r="Z61" s="131"/>
    </row>
    <row r="62" spans="1:26" ht="30" customHeight="1" x14ac:dyDescent="0.35">
      <c r="A62" s="95">
        <v>2</v>
      </c>
      <c r="B62" s="119" t="s">
        <v>146</v>
      </c>
      <c r="C62" s="110"/>
      <c r="D62" s="34"/>
      <c r="E62" s="34"/>
      <c r="F62" s="34"/>
      <c r="G62" s="34"/>
      <c r="H62" s="34"/>
      <c r="I62" s="34"/>
      <c r="J62" s="34"/>
      <c r="K62" s="34"/>
      <c r="L62" s="34"/>
      <c r="M62" s="34"/>
      <c r="N62" s="34"/>
      <c r="O62" s="29">
        <v>0</v>
      </c>
      <c r="P62" s="29"/>
      <c r="Q62" s="29"/>
      <c r="R62" s="29"/>
      <c r="S62" s="29"/>
      <c r="T62" s="29"/>
      <c r="U62" s="29"/>
      <c r="V62" s="29"/>
      <c r="W62" s="29"/>
      <c r="X62" s="253">
        <f>SUM(O62:W62)</f>
        <v>0</v>
      </c>
      <c r="Y62" s="131"/>
      <c r="Z62" s="131"/>
    </row>
    <row r="63" spans="1:26" ht="29.25" customHeight="1" x14ac:dyDescent="0.35">
      <c r="A63" s="95">
        <v>3</v>
      </c>
      <c r="B63" s="119" t="s">
        <v>147</v>
      </c>
      <c r="C63" s="132"/>
      <c r="D63" s="34"/>
      <c r="E63" s="34"/>
      <c r="F63" s="34"/>
      <c r="G63" s="34"/>
      <c r="H63" s="34"/>
      <c r="I63" s="34"/>
      <c r="J63" s="34"/>
      <c r="K63" s="34"/>
      <c r="L63" s="34"/>
      <c r="M63" s="34"/>
      <c r="N63" s="34"/>
      <c r="O63" s="29">
        <v>0</v>
      </c>
      <c r="P63" s="29"/>
      <c r="Q63" s="29"/>
      <c r="R63" s="29"/>
      <c r="S63" s="29"/>
      <c r="T63" s="29"/>
      <c r="U63" s="29"/>
      <c r="V63" s="29"/>
      <c r="W63" s="29"/>
      <c r="X63" s="253">
        <f>SUM(O63:W63)</f>
        <v>0</v>
      </c>
      <c r="Y63" s="131"/>
      <c r="Z63" s="131"/>
    </row>
    <row r="64" spans="1:26" ht="34.5" x14ac:dyDescent="0.35">
      <c r="A64" s="95">
        <v>4</v>
      </c>
      <c r="B64" s="119" t="s">
        <v>148</v>
      </c>
      <c r="C64" s="132"/>
      <c r="D64" s="34"/>
      <c r="E64" s="34"/>
      <c r="F64" s="34"/>
      <c r="G64" s="34"/>
      <c r="H64" s="34"/>
      <c r="I64" s="34"/>
      <c r="J64" s="34"/>
      <c r="K64" s="34"/>
      <c r="L64" s="34"/>
      <c r="M64" s="34"/>
      <c r="N64" s="34"/>
      <c r="O64" s="29">
        <v>0</v>
      </c>
      <c r="P64" s="29"/>
      <c r="Q64" s="29"/>
      <c r="R64" s="29"/>
      <c r="S64" s="29"/>
      <c r="T64" s="29"/>
      <c r="U64" s="29"/>
      <c r="V64" s="29"/>
      <c r="W64" s="29"/>
      <c r="X64" s="253">
        <f>SUM(O64:W64)</f>
        <v>0</v>
      </c>
      <c r="Y64" s="131"/>
      <c r="Z64" s="131"/>
    </row>
    <row r="65" spans="1:26" ht="31.5" customHeight="1" x14ac:dyDescent="0.35">
      <c r="A65" s="298">
        <v>5</v>
      </c>
      <c r="B65" s="299" t="s">
        <v>242</v>
      </c>
      <c r="D65" s="34"/>
      <c r="E65" s="34"/>
      <c r="F65" s="34"/>
      <c r="G65" s="34"/>
      <c r="H65" s="34"/>
      <c r="I65" s="34"/>
      <c r="J65" s="34"/>
      <c r="K65" s="34"/>
      <c r="L65" s="34"/>
      <c r="M65" s="34"/>
      <c r="N65" s="34"/>
      <c r="O65" s="29">
        <v>0</v>
      </c>
      <c r="P65" s="29"/>
      <c r="Q65" s="29"/>
      <c r="R65" s="29"/>
      <c r="S65" s="29"/>
      <c r="T65" s="29"/>
      <c r="U65" s="29"/>
      <c r="V65" s="29"/>
      <c r="W65" s="29"/>
      <c r="X65" s="253">
        <f>SUM(O65:W65)</f>
        <v>0</v>
      </c>
      <c r="Y65" s="131"/>
      <c r="Z65" s="131"/>
    </row>
    <row r="66" spans="1:26" ht="18" customHeight="1" x14ac:dyDescent="0.35">
      <c r="A66" s="99"/>
      <c r="B66" s="99" t="s">
        <v>149</v>
      </c>
      <c r="C66" s="99"/>
      <c r="D66" s="99"/>
      <c r="E66" s="99"/>
      <c r="F66" s="99"/>
      <c r="G66" s="99"/>
      <c r="H66" s="99"/>
      <c r="I66" s="99"/>
      <c r="J66" s="99"/>
      <c r="K66" s="99"/>
      <c r="L66" s="99"/>
      <c r="M66" s="99"/>
      <c r="N66" s="99"/>
      <c r="O66" s="101">
        <f>SUM(O61:O65)</f>
        <v>0</v>
      </c>
      <c r="P66" s="101">
        <f t="shared" ref="P66:V66" si="5">SUM(P61:P65)</f>
        <v>0</v>
      </c>
      <c r="Q66" s="101">
        <f t="shared" si="5"/>
        <v>0</v>
      </c>
      <c r="R66" s="101">
        <f t="shared" si="5"/>
        <v>0</v>
      </c>
      <c r="S66" s="101">
        <f t="shared" si="5"/>
        <v>0</v>
      </c>
      <c r="T66" s="101">
        <f t="shared" si="5"/>
        <v>0</v>
      </c>
      <c r="U66" s="101">
        <f t="shared" si="5"/>
        <v>0</v>
      </c>
      <c r="V66" s="101">
        <f t="shared" si="5"/>
        <v>0</v>
      </c>
      <c r="W66" s="101">
        <f t="shared" ref="W66:X66" si="6">SUM(W61:W65)</f>
        <v>0</v>
      </c>
      <c r="X66" s="101">
        <f t="shared" si="6"/>
        <v>0</v>
      </c>
      <c r="Y66" s="99"/>
      <c r="Z66" s="99"/>
    </row>
    <row r="67" spans="1:26" ht="16.5" customHeight="1" x14ac:dyDescent="0.35">
      <c r="A67" s="122"/>
      <c r="B67" s="122"/>
      <c r="C67" s="122"/>
      <c r="D67" s="122"/>
      <c r="E67" s="122"/>
      <c r="F67" s="122"/>
      <c r="G67" s="122"/>
      <c r="H67" s="122"/>
      <c r="I67" s="122"/>
      <c r="J67" s="122"/>
      <c r="K67" s="122"/>
      <c r="L67" s="122"/>
      <c r="M67" s="122"/>
      <c r="N67" s="122"/>
      <c r="O67" s="122"/>
      <c r="P67" s="122"/>
      <c r="Q67" s="122"/>
      <c r="R67" s="122"/>
      <c r="S67" s="122"/>
      <c r="T67" s="122"/>
      <c r="U67" s="122"/>
      <c r="V67" s="122"/>
      <c r="W67" s="122"/>
      <c r="X67" s="122"/>
      <c r="Y67" s="122"/>
      <c r="Z67" s="122"/>
    </row>
    <row r="68" spans="1:26" ht="12.65" customHeight="1" x14ac:dyDescent="0.35">
      <c r="A68" s="440" t="s">
        <v>150</v>
      </c>
      <c r="B68" s="440" t="s">
        <v>60</v>
      </c>
      <c r="C68" s="442" t="s">
        <v>14</v>
      </c>
      <c r="D68" s="443"/>
      <c r="E68" s="443"/>
      <c r="F68" s="443"/>
      <c r="G68" s="443"/>
      <c r="H68" s="443"/>
      <c r="I68" s="443"/>
      <c r="J68" s="444"/>
      <c r="K68" s="448" t="s">
        <v>85</v>
      </c>
      <c r="L68" s="448"/>
      <c r="M68" s="448"/>
      <c r="N68" s="448"/>
      <c r="O68" s="430" t="s">
        <v>16</v>
      </c>
      <c r="P68" s="430"/>
      <c r="Q68" s="430"/>
      <c r="R68" s="430"/>
      <c r="S68" s="430"/>
      <c r="T68" s="430"/>
      <c r="U68" s="430"/>
      <c r="V68" s="430"/>
      <c r="W68" s="430"/>
      <c r="X68" s="430"/>
      <c r="Y68" s="430"/>
      <c r="Z68" s="430"/>
    </row>
    <row r="69" spans="1:26" x14ac:dyDescent="0.35">
      <c r="A69" s="441"/>
      <c r="B69" s="441"/>
      <c r="C69" s="445"/>
      <c r="D69" s="446"/>
      <c r="E69" s="446"/>
      <c r="F69" s="446"/>
      <c r="G69" s="446"/>
      <c r="H69" s="446"/>
      <c r="I69" s="446"/>
      <c r="J69" s="447"/>
      <c r="K69" s="66">
        <v>1</v>
      </c>
      <c r="L69" s="66">
        <v>2</v>
      </c>
      <c r="M69" s="65">
        <v>3</v>
      </c>
      <c r="N69" s="65">
        <v>4</v>
      </c>
      <c r="O69" s="430"/>
      <c r="P69" s="430"/>
      <c r="Q69" s="430"/>
      <c r="R69" s="430"/>
      <c r="S69" s="430"/>
      <c r="T69" s="430"/>
      <c r="U69" s="430"/>
      <c r="V69" s="430"/>
      <c r="W69" s="430"/>
      <c r="X69" s="430"/>
      <c r="Y69" s="430"/>
      <c r="Z69" s="430"/>
    </row>
    <row r="70" spans="1:26" ht="24" customHeight="1" x14ac:dyDescent="0.35">
      <c r="A70" s="449" t="s">
        <v>151</v>
      </c>
      <c r="B70" s="119" t="s">
        <v>152</v>
      </c>
      <c r="C70" s="451" t="s">
        <v>153</v>
      </c>
      <c r="D70" s="452"/>
      <c r="E70" s="452"/>
      <c r="F70" s="452"/>
      <c r="G70" s="452"/>
      <c r="H70" s="452"/>
      <c r="I70" s="452"/>
      <c r="J70" s="453"/>
      <c r="K70" s="133">
        <v>5</v>
      </c>
      <c r="L70" s="133">
        <v>10</v>
      </c>
      <c r="M70" s="133">
        <v>15</v>
      </c>
      <c r="N70" s="133">
        <v>10</v>
      </c>
      <c r="O70" s="454" t="s">
        <v>230</v>
      </c>
      <c r="P70" s="454"/>
      <c r="Q70" s="454"/>
      <c r="R70" s="454"/>
      <c r="S70" s="454"/>
      <c r="T70" s="454"/>
      <c r="U70" s="454"/>
      <c r="V70" s="454"/>
      <c r="W70" s="454"/>
      <c r="X70" s="454"/>
      <c r="Y70" s="454"/>
      <c r="Z70" s="454"/>
    </row>
    <row r="71" spans="1:26" ht="32.5" customHeight="1" x14ac:dyDescent="0.35">
      <c r="A71" s="450"/>
      <c r="B71" s="134" t="s">
        <v>154</v>
      </c>
      <c r="C71" s="451" t="s">
        <v>155</v>
      </c>
      <c r="D71" s="452"/>
      <c r="E71" s="452"/>
      <c r="F71" s="452"/>
      <c r="G71" s="452"/>
      <c r="H71" s="452"/>
      <c r="I71" s="452"/>
      <c r="J71" s="453"/>
      <c r="K71" s="135">
        <v>0.95</v>
      </c>
      <c r="L71" s="135">
        <v>0.95</v>
      </c>
      <c r="M71" s="135">
        <v>0.95</v>
      </c>
      <c r="N71" s="135">
        <v>0.9</v>
      </c>
      <c r="O71" s="454" t="s">
        <v>238</v>
      </c>
      <c r="P71" s="454"/>
      <c r="Q71" s="454"/>
      <c r="R71" s="454"/>
      <c r="S71" s="454"/>
      <c r="T71" s="454"/>
      <c r="U71" s="454"/>
      <c r="V71" s="454"/>
      <c r="W71" s="454"/>
      <c r="X71" s="454"/>
      <c r="Y71" s="454"/>
      <c r="Z71" s="454"/>
    </row>
    <row r="72" spans="1:26" ht="14.15" customHeight="1" x14ac:dyDescent="0.35">
      <c r="A72" s="455"/>
      <c r="B72" s="457" t="s">
        <v>27</v>
      </c>
      <c r="C72" s="459" t="s">
        <v>28</v>
      </c>
      <c r="D72" s="460"/>
      <c r="E72" s="460"/>
      <c r="F72" s="460"/>
      <c r="G72" s="460"/>
      <c r="H72" s="460"/>
      <c r="I72" s="460"/>
      <c r="J72" s="460"/>
      <c r="K72" s="460"/>
      <c r="L72" s="460"/>
      <c r="M72" s="460"/>
      <c r="N72" s="461"/>
      <c r="O72" s="379" t="s">
        <v>29</v>
      </c>
      <c r="P72" s="379" t="s">
        <v>306</v>
      </c>
      <c r="Q72" s="379" t="s">
        <v>310</v>
      </c>
      <c r="R72" s="379" t="s">
        <v>318</v>
      </c>
      <c r="S72" s="379" t="s">
        <v>319</v>
      </c>
      <c r="T72" s="379" t="s">
        <v>322</v>
      </c>
      <c r="U72" s="379" t="s">
        <v>338</v>
      </c>
      <c r="V72" s="379" t="s">
        <v>341</v>
      </c>
      <c r="W72" s="379" t="s">
        <v>350</v>
      </c>
      <c r="X72" s="379" t="s">
        <v>307</v>
      </c>
      <c r="Y72" s="438" t="s">
        <v>30</v>
      </c>
      <c r="Z72" s="439"/>
    </row>
    <row r="73" spans="1:26" ht="14.15" customHeight="1" x14ac:dyDescent="0.35">
      <c r="A73" s="456"/>
      <c r="B73" s="458"/>
      <c r="C73" s="65" t="s">
        <v>31</v>
      </c>
      <c r="D73" s="65" t="s">
        <v>32</v>
      </c>
      <c r="E73" s="65" t="s">
        <v>33</v>
      </c>
      <c r="F73" s="65" t="s">
        <v>34</v>
      </c>
      <c r="G73" s="65" t="s">
        <v>33</v>
      </c>
      <c r="H73" s="65" t="s">
        <v>35</v>
      </c>
      <c r="I73" s="65" t="s">
        <v>35</v>
      </c>
      <c r="J73" s="65" t="s">
        <v>34</v>
      </c>
      <c r="K73" s="65" t="s">
        <v>36</v>
      </c>
      <c r="L73" s="65" t="s">
        <v>37</v>
      </c>
      <c r="M73" s="65" t="s">
        <v>38</v>
      </c>
      <c r="N73" s="65" t="s">
        <v>39</v>
      </c>
      <c r="O73" s="379"/>
      <c r="P73" s="379"/>
      <c r="Q73" s="379"/>
      <c r="R73" s="379"/>
      <c r="S73" s="379"/>
      <c r="T73" s="379"/>
      <c r="U73" s="379"/>
      <c r="V73" s="379"/>
      <c r="W73" s="379"/>
      <c r="X73" s="379"/>
      <c r="Y73" s="76" t="s">
        <v>40</v>
      </c>
      <c r="Z73" s="76" t="s">
        <v>41</v>
      </c>
    </row>
    <row r="74" spans="1:26" ht="20.149999999999999" customHeight="1" x14ac:dyDescent="0.35">
      <c r="A74" s="92">
        <v>1</v>
      </c>
      <c r="B74" s="136" t="s">
        <v>156</v>
      </c>
      <c r="C74" s="34"/>
      <c r="D74" s="34"/>
      <c r="E74" s="34"/>
      <c r="F74" s="34"/>
      <c r="G74" s="34"/>
      <c r="H74" s="34"/>
      <c r="I74" s="34"/>
      <c r="J74" s="34"/>
      <c r="K74" s="34"/>
      <c r="L74" s="34"/>
      <c r="M74" s="34"/>
      <c r="N74" s="34"/>
      <c r="O74" s="29">
        <v>0</v>
      </c>
      <c r="P74" s="253"/>
      <c r="Q74" s="253"/>
      <c r="R74" s="253"/>
      <c r="S74" s="253"/>
      <c r="T74" s="253"/>
      <c r="U74" s="253"/>
      <c r="V74" s="253"/>
      <c r="W74" s="253"/>
      <c r="X74" s="253">
        <f>SUM(O74:W74)</f>
        <v>0</v>
      </c>
      <c r="Y74" s="137"/>
      <c r="Z74" s="137"/>
    </row>
    <row r="75" spans="1:26" ht="24" customHeight="1" x14ac:dyDescent="0.35">
      <c r="A75" s="95">
        <v>2</v>
      </c>
      <c r="B75" s="119" t="s">
        <v>157</v>
      </c>
      <c r="C75" s="34"/>
      <c r="D75" s="34"/>
      <c r="E75" s="34"/>
      <c r="F75" s="34"/>
      <c r="G75" s="34"/>
      <c r="H75" s="34"/>
      <c r="I75" s="34"/>
      <c r="J75" s="34"/>
      <c r="K75" s="34"/>
      <c r="L75" s="34"/>
      <c r="M75" s="34"/>
      <c r="N75" s="34"/>
      <c r="O75" s="29">
        <v>0</v>
      </c>
      <c r="P75" s="97"/>
      <c r="Q75" s="97"/>
      <c r="R75" s="97"/>
      <c r="S75" s="97"/>
      <c r="T75" s="97"/>
      <c r="U75" s="97"/>
      <c r="V75" s="97"/>
      <c r="W75" s="97"/>
      <c r="X75" s="253">
        <f>SUM(O75:W75)</f>
        <v>0</v>
      </c>
      <c r="Y75" s="137"/>
      <c r="Z75" s="137"/>
    </row>
    <row r="76" spans="1:26" ht="24.75" customHeight="1" x14ac:dyDescent="0.35">
      <c r="A76" s="95">
        <v>3</v>
      </c>
      <c r="B76" s="119" t="s">
        <v>291</v>
      </c>
      <c r="C76" s="34"/>
      <c r="D76" s="34"/>
      <c r="E76" s="34"/>
      <c r="F76" s="34"/>
      <c r="G76" s="34"/>
      <c r="H76" s="34"/>
      <c r="I76" s="34"/>
      <c r="J76" s="34"/>
      <c r="K76" s="34"/>
      <c r="L76" s="34"/>
      <c r="M76" s="34"/>
      <c r="N76" s="34"/>
      <c r="O76" s="29">
        <v>0</v>
      </c>
      <c r="P76" s="97"/>
      <c r="Q76" s="97"/>
      <c r="R76" s="97"/>
      <c r="S76" s="97"/>
      <c r="T76" s="97"/>
      <c r="U76" s="97"/>
      <c r="V76" s="97"/>
      <c r="W76" s="97"/>
      <c r="X76" s="253">
        <f>SUM(O76:W76)</f>
        <v>0</v>
      </c>
      <c r="Y76" s="137"/>
      <c r="Z76" s="137"/>
    </row>
    <row r="77" spans="1:26" ht="18" customHeight="1" x14ac:dyDescent="0.35">
      <c r="A77" s="99"/>
      <c r="B77" s="100" t="s">
        <v>107</v>
      </c>
      <c r="C77" s="99"/>
      <c r="D77" s="99"/>
      <c r="E77" s="99"/>
      <c r="F77" s="99"/>
      <c r="G77" s="99"/>
      <c r="H77" s="99"/>
      <c r="I77" s="99"/>
      <c r="J77" s="99"/>
      <c r="K77" s="99"/>
      <c r="L77" s="99"/>
      <c r="M77" s="99"/>
      <c r="N77" s="99"/>
      <c r="O77" s="101">
        <f>SUM(O74:O76)</f>
        <v>0</v>
      </c>
      <c r="P77" s="101">
        <f t="shared" ref="P77:V77" si="7">SUM(P74:P76)</f>
        <v>0</v>
      </c>
      <c r="Q77" s="101">
        <f t="shared" si="7"/>
        <v>0</v>
      </c>
      <c r="R77" s="101">
        <f t="shared" si="7"/>
        <v>0</v>
      </c>
      <c r="S77" s="101">
        <f t="shared" si="7"/>
        <v>0</v>
      </c>
      <c r="T77" s="101">
        <f t="shared" si="7"/>
        <v>0</v>
      </c>
      <c r="U77" s="101">
        <f t="shared" si="7"/>
        <v>0</v>
      </c>
      <c r="V77" s="101">
        <f t="shared" si="7"/>
        <v>0</v>
      </c>
      <c r="W77" s="101">
        <f t="shared" ref="W77:X77" si="8">SUM(W74:W76)</f>
        <v>0</v>
      </c>
      <c r="X77" s="101">
        <f t="shared" si="8"/>
        <v>0</v>
      </c>
      <c r="Y77" s="99"/>
      <c r="Z77" s="99"/>
    </row>
    <row r="78" spans="1:26" ht="21.75" customHeight="1" x14ac:dyDescent="0.35">
      <c r="A78" s="99"/>
      <c r="B78" s="100" t="s">
        <v>158</v>
      </c>
      <c r="C78" s="99"/>
      <c r="D78" s="99"/>
      <c r="E78" s="99"/>
      <c r="F78" s="99"/>
      <c r="G78" s="99"/>
      <c r="H78" s="99"/>
      <c r="I78" s="99"/>
      <c r="J78" s="99"/>
      <c r="K78" s="99"/>
      <c r="L78" s="99"/>
      <c r="M78" s="99"/>
      <c r="N78" s="99"/>
      <c r="O78" s="101">
        <f>O77+O66+O54</f>
        <v>214035</v>
      </c>
      <c r="P78" s="101">
        <f t="shared" ref="P78:V78" si="9">P77+P66+P54</f>
        <v>0</v>
      </c>
      <c r="Q78" s="101">
        <f t="shared" si="9"/>
        <v>0</v>
      </c>
      <c r="R78" s="101">
        <f t="shared" si="9"/>
        <v>0</v>
      </c>
      <c r="S78" s="101">
        <f t="shared" si="9"/>
        <v>0</v>
      </c>
      <c r="T78" s="101">
        <f t="shared" si="9"/>
        <v>0</v>
      </c>
      <c r="U78" s="101">
        <f t="shared" si="9"/>
        <v>0</v>
      </c>
      <c r="V78" s="101">
        <f t="shared" si="9"/>
        <v>-3610</v>
      </c>
      <c r="W78" s="101">
        <f t="shared" ref="W78:X78" si="10">W77+W66+W54</f>
        <v>-169</v>
      </c>
      <c r="X78" s="101">
        <f t="shared" si="10"/>
        <v>210256</v>
      </c>
      <c r="Y78" s="99"/>
      <c r="Z78" s="99"/>
    </row>
  </sheetData>
  <mergeCells count="104">
    <mergeCell ref="A23:A24"/>
    <mergeCell ref="B23:B24"/>
    <mergeCell ref="C23:J24"/>
    <mergeCell ref="K23:N23"/>
    <mergeCell ref="O23:Z24"/>
    <mergeCell ref="A25:A26"/>
    <mergeCell ref="C25:J25"/>
    <mergeCell ref="V27:V28"/>
    <mergeCell ref="V59:V60"/>
    <mergeCell ref="U27:U28"/>
    <mergeCell ref="U59:U60"/>
    <mergeCell ref="T27:T28"/>
    <mergeCell ref="T59:T60"/>
    <mergeCell ref="A13:A14"/>
    <mergeCell ref="B13:B14"/>
    <mergeCell ref="C13:J14"/>
    <mergeCell ref="K13:N13"/>
    <mergeCell ref="O13:Z14"/>
    <mergeCell ref="C15:J15"/>
    <mergeCell ref="O15:Z15"/>
    <mergeCell ref="A16:A17"/>
    <mergeCell ref="B16:B17"/>
    <mergeCell ref="C16:N16"/>
    <mergeCell ref="O16:O17"/>
    <mergeCell ref="C1:Z1"/>
    <mergeCell ref="K2:Z2"/>
    <mergeCell ref="K3:Z3"/>
    <mergeCell ref="B5:Z5"/>
    <mergeCell ref="B6:Z6"/>
    <mergeCell ref="Y16:Z16"/>
    <mergeCell ref="W16:W17"/>
    <mergeCell ref="X16:X17"/>
    <mergeCell ref="P16:P17"/>
    <mergeCell ref="Q16:Q17"/>
    <mergeCell ref="R16:R17"/>
    <mergeCell ref="S16:S17"/>
    <mergeCell ref="T16:T17"/>
    <mergeCell ref="U16:U17"/>
    <mergeCell ref="V16:V17"/>
    <mergeCell ref="B7:Z7"/>
    <mergeCell ref="B8:Z8"/>
    <mergeCell ref="B9:Z9"/>
    <mergeCell ref="B10:Z10"/>
    <mergeCell ref="O25:Z25"/>
    <mergeCell ref="C26:J26"/>
    <mergeCell ref="O26:Z26"/>
    <mergeCell ref="A27:A28"/>
    <mergeCell ref="B27:B28"/>
    <mergeCell ref="C27:N27"/>
    <mergeCell ref="O27:O28"/>
    <mergeCell ref="W27:W28"/>
    <mergeCell ref="A39:A44"/>
    <mergeCell ref="B39:B44"/>
    <mergeCell ref="P27:P28"/>
    <mergeCell ref="X27:X28"/>
    <mergeCell ref="Q27:Q28"/>
    <mergeCell ref="R27:R28"/>
    <mergeCell ref="S27:S28"/>
    <mergeCell ref="Y27:Z27"/>
    <mergeCell ref="C58:J58"/>
    <mergeCell ref="O58:Z58"/>
    <mergeCell ref="A59:A60"/>
    <mergeCell ref="B59:B60"/>
    <mergeCell ref="C59:N59"/>
    <mergeCell ref="O59:O60"/>
    <mergeCell ref="Y59:Z59"/>
    <mergeCell ref="B48:B49"/>
    <mergeCell ref="A55:Z55"/>
    <mergeCell ref="A56:A57"/>
    <mergeCell ref="B56:B57"/>
    <mergeCell ref="C56:J57"/>
    <mergeCell ref="K56:N56"/>
    <mergeCell ref="O56:Z57"/>
    <mergeCell ref="P59:P60"/>
    <mergeCell ref="W59:W60"/>
    <mergeCell ref="X59:X60"/>
    <mergeCell ref="Q59:Q60"/>
    <mergeCell ref="R59:R60"/>
    <mergeCell ref="S59:S60"/>
    <mergeCell ref="A48:A49"/>
    <mergeCell ref="Y72:Z72"/>
    <mergeCell ref="A68:A69"/>
    <mergeCell ref="B68:B69"/>
    <mergeCell ref="C68:J69"/>
    <mergeCell ref="K68:N68"/>
    <mergeCell ref="O68:Z69"/>
    <mergeCell ref="A70:A71"/>
    <mergeCell ref="C70:J70"/>
    <mergeCell ref="O70:Z70"/>
    <mergeCell ref="C71:J71"/>
    <mergeCell ref="O71:Z71"/>
    <mergeCell ref="A72:A73"/>
    <mergeCell ref="B72:B73"/>
    <mergeCell ref="C72:N72"/>
    <mergeCell ref="O72:O73"/>
    <mergeCell ref="Q72:Q73"/>
    <mergeCell ref="P72:P73"/>
    <mergeCell ref="W72:W73"/>
    <mergeCell ref="X72:X73"/>
    <mergeCell ref="R72:R73"/>
    <mergeCell ref="S72:S73"/>
    <mergeCell ref="V72:V73"/>
    <mergeCell ref="U72:U73"/>
    <mergeCell ref="T72:T73"/>
  </mergeCells>
  <pageMargins left="0.70866141732283472" right="0.70866141732283472" top="0.74803149606299213" bottom="0.74803149606299213" header="0.31496062992125984" footer="0.31496062992125984"/>
  <pageSetup paperSize="9" scale="82"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3291D-33B4-4AFA-BDE4-1022EF2656B2}">
  <sheetPr>
    <pageSetUpPr fitToPage="1"/>
  </sheetPr>
  <dimension ref="A2:Z56"/>
  <sheetViews>
    <sheetView topLeftCell="A49" zoomScale="80" zoomScaleNormal="80" zoomScaleSheetLayoutView="100" workbookViewId="0">
      <selection activeCell="N49" sqref="N1:S1048576"/>
    </sheetView>
  </sheetViews>
  <sheetFormatPr baseColWidth="10" defaultColWidth="11" defaultRowHeight="14.5" x14ac:dyDescent="0.35"/>
  <cols>
    <col min="1" max="1" width="23.81640625" style="56" customWidth="1"/>
    <col min="2" max="2" width="33.81640625" style="56" customWidth="1"/>
    <col min="3" max="14" width="3.81640625" style="56" customWidth="1"/>
    <col min="15" max="24" width="14.54296875" style="102" customWidth="1"/>
    <col min="25" max="25" width="12.1796875" style="56" customWidth="1"/>
    <col min="26" max="26" width="23.81640625" style="56" customWidth="1"/>
    <col min="27" max="16384" width="11" style="56"/>
  </cols>
  <sheetData>
    <row r="2" spans="1:26" ht="20.149999999999999" customHeight="1" x14ac:dyDescent="0.35">
      <c r="A2" s="55"/>
      <c r="B2" s="55"/>
      <c r="C2" s="402" t="s">
        <v>73</v>
      </c>
      <c r="D2" s="403"/>
      <c r="E2" s="403"/>
      <c r="F2" s="403"/>
      <c r="G2" s="403"/>
      <c r="H2" s="403"/>
      <c r="I2" s="403"/>
      <c r="J2" s="403"/>
      <c r="K2" s="403"/>
      <c r="L2" s="403"/>
      <c r="M2" s="403"/>
      <c r="N2" s="403"/>
      <c r="O2" s="403"/>
      <c r="P2" s="403"/>
      <c r="Q2" s="403"/>
      <c r="R2" s="403"/>
      <c r="S2" s="403"/>
      <c r="T2" s="403"/>
      <c r="U2" s="403"/>
      <c r="V2" s="403"/>
      <c r="W2" s="403"/>
      <c r="X2" s="403"/>
      <c r="Y2" s="403"/>
      <c r="Z2" s="403"/>
    </row>
    <row r="3" spans="1:26" x14ac:dyDescent="0.35">
      <c r="A3" s="55"/>
      <c r="B3" s="55"/>
      <c r="C3" s="509" t="s">
        <v>0</v>
      </c>
      <c r="D3" s="509"/>
      <c r="E3" s="509"/>
      <c r="F3" s="509"/>
      <c r="G3" s="509"/>
      <c r="H3" s="509"/>
      <c r="I3" s="509"/>
      <c r="J3" s="509"/>
      <c r="K3" s="513" t="s">
        <v>1</v>
      </c>
      <c r="L3" s="513"/>
      <c r="M3" s="513"/>
      <c r="N3" s="513"/>
      <c r="O3" s="513"/>
      <c r="P3" s="513"/>
      <c r="Q3" s="513"/>
      <c r="R3" s="513"/>
      <c r="S3" s="513"/>
      <c r="T3" s="513"/>
      <c r="U3" s="513"/>
      <c r="V3" s="513"/>
      <c r="W3" s="513"/>
      <c r="X3" s="513"/>
      <c r="Y3" s="513"/>
      <c r="Z3" s="513"/>
    </row>
    <row r="4" spans="1:26" x14ac:dyDescent="0.35">
      <c r="A4" s="55"/>
      <c r="B4" s="55"/>
      <c r="C4" s="509" t="s">
        <v>2</v>
      </c>
      <c r="D4" s="509"/>
      <c r="E4" s="509"/>
      <c r="F4" s="509"/>
      <c r="G4" s="509"/>
      <c r="H4" s="509"/>
      <c r="I4" s="509"/>
      <c r="J4" s="509"/>
      <c r="K4" s="401" t="s">
        <v>3</v>
      </c>
      <c r="L4" s="401"/>
      <c r="M4" s="401"/>
      <c r="N4" s="401"/>
      <c r="O4" s="401"/>
      <c r="P4" s="401"/>
      <c r="Q4" s="401"/>
      <c r="R4" s="401"/>
      <c r="S4" s="401"/>
      <c r="T4" s="401"/>
      <c r="U4" s="401"/>
      <c r="V4" s="401"/>
      <c r="W4" s="401"/>
      <c r="X4" s="401"/>
      <c r="Y4" s="401"/>
      <c r="Z4" s="401"/>
    </row>
    <row r="5" spans="1:26" x14ac:dyDescent="0.35">
      <c r="A5" s="55"/>
      <c r="B5" s="55"/>
      <c r="C5" s="57"/>
      <c r="D5" s="57"/>
      <c r="E5" s="57"/>
      <c r="F5" s="57"/>
      <c r="G5" s="57"/>
      <c r="H5" s="57"/>
      <c r="I5" s="57"/>
      <c r="J5" s="57"/>
      <c r="K5" s="57"/>
      <c r="L5" s="57"/>
      <c r="M5" s="57"/>
      <c r="N5" s="57"/>
      <c r="O5" s="58"/>
      <c r="P5" s="58"/>
      <c r="Q5" s="58"/>
      <c r="R5" s="58"/>
      <c r="S5" s="58"/>
      <c r="T5" s="58"/>
      <c r="U5" s="58"/>
      <c r="V5" s="58"/>
      <c r="W5" s="58"/>
      <c r="X5" s="58"/>
      <c r="Y5" s="57"/>
      <c r="Z5" s="57"/>
    </row>
    <row r="6" spans="1:26" x14ac:dyDescent="0.35">
      <c r="A6" s="59"/>
      <c r="B6" s="59"/>
      <c r="C6" s="59"/>
      <c r="D6" s="59"/>
      <c r="E6" s="59"/>
      <c r="F6" s="59"/>
      <c r="G6" s="59"/>
      <c r="H6" s="59"/>
      <c r="I6" s="59"/>
      <c r="J6" s="59"/>
      <c r="K6" s="59"/>
      <c r="L6" s="59"/>
      <c r="M6" s="59"/>
      <c r="N6" s="59"/>
      <c r="O6" s="60"/>
      <c r="P6" s="60"/>
      <c r="Q6" s="60"/>
      <c r="R6" s="60"/>
      <c r="S6" s="60"/>
      <c r="T6" s="60"/>
      <c r="U6" s="60"/>
      <c r="V6" s="60"/>
      <c r="W6" s="60"/>
      <c r="X6" s="60"/>
      <c r="Y6" s="59"/>
      <c r="Z6" s="59"/>
    </row>
    <row r="7" spans="1:26" x14ac:dyDescent="0.35">
      <c r="A7" s="61" t="s">
        <v>74</v>
      </c>
      <c r="B7" s="511" t="s">
        <v>75</v>
      </c>
      <c r="C7" s="512"/>
      <c r="D7" s="512"/>
      <c r="E7" s="512"/>
      <c r="F7" s="512"/>
      <c r="G7" s="512"/>
      <c r="H7" s="512"/>
      <c r="I7" s="512"/>
      <c r="J7" s="512"/>
      <c r="K7" s="512"/>
      <c r="L7" s="512"/>
      <c r="M7" s="512"/>
      <c r="N7" s="512"/>
      <c r="O7" s="512"/>
      <c r="P7" s="512"/>
      <c r="Q7" s="512"/>
      <c r="R7" s="512"/>
      <c r="S7" s="512"/>
      <c r="T7" s="512"/>
      <c r="U7" s="512"/>
      <c r="V7" s="512"/>
      <c r="W7" s="512"/>
      <c r="X7" s="512"/>
      <c r="Y7" s="512"/>
      <c r="Z7" s="512"/>
    </row>
    <row r="8" spans="1:26" x14ac:dyDescent="0.35">
      <c r="A8" s="62" t="s">
        <v>5</v>
      </c>
      <c r="B8" s="406" t="s">
        <v>76</v>
      </c>
      <c r="C8" s="407"/>
      <c r="D8" s="407"/>
      <c r="E8" s="407"/>
      <c r="F8" s="407"/>
      <c r="G8" s="407"/>
      <c r="H8" s="407"/>
      <c r="I8" s="407"/>
      <c r="J8" s="407"/>
      <c r="K8" s="407"/>
      <c r="L8" s="407"/>
      <c r="M8" s="407"/>
      <c r="N8" s="407"/>
      <c r="O8" s="407"/>
      <c r="P8" s="407"/>
      <c r="Q8" s="407"/>
      <c r="R8" s="407"/>
      <c r="S8" s="407"/>
      <c r="T8" s="407"/>
      <c r="U8" s="407"/>
      <c r="V8" s="407"/>
      <c r="W8" s="407"/>
      <c r="X8" s="407"/>
      <c r="Y8" s="407"/>
      <c r="Z8" s="407"/>
    </row>
    <row r="9" spans="1:26" ht="24" customHeight="1" x14ac:dyDescent="0.35">
      <c r="A9" s="62" t="s">
        <v>6</v>
      </c>
      <c r="B9" s="406" t="s">
        <v>77</v>
      </c>
      <c r="C9" s="406"/>
      <c r="D9" s="406"/>
      <c r="E9" s="406"/>
      <c r="F9" s="406"/>
      <c r="G9" s="406"/>
      <c r="H9" s="406"/>
      <c r="I9" s="406"/>
      <c r="J9" s="406"/>
      <c r="K9" s="406"/>
      <c r="L9" s="406"/>
      <c r="M9" s="406"/>
      <c r="N9" s="406"/>
      <c r="O9" s="406"/>
      <c r="P9" s="406"/>
      <c r="Q9" s="406"/>
      <c r="R9" s="406"/>
      <c r="S9" s="406"/>
      <c r="T9" s="406"/>
      <c r="U9" s="406"/>
      <c r="V9" s="406"/>
      <c r="W9" s="406"/>
      <c r="X9" s="406"/>
      <c r="Y9" s="406"/>
      <c r="Z9" s="406"/>
    </row>
    <row r="10" spans="1:26" ht="23" x14ac:dyDescent="0.35">
      <c r="A10" s="63" t="s">
        <v>78</v>
      </c>
      <c r="B10" s="509" t="s">
        <v>79</v>
      </c>
      <c r="C10" s="509"/>
      <c r="D10" s="509"/>
      <c r="E10" s="509"/>
      <c r="F10" s="509"/>
      <c r="G10" s="509"/>
      <c r="H10" s="509"/>
      <c r="I10" s="509"/>
      <c r="J10" s="509"/>
      <c r="K10" s="509"/>
      <c r="L10" s="509"/>
      <c r="M10" s="509"/>
      <c r="N10" s="509"/>
      <c r="O10" s="509"/>
      <c r="P10" s="509"/>
      <c r="Q10" s="509"/>
      <c r="R10" s="509"/>
      <c r="S10" s="509"/>
      <c r="T10" s="509"/>
      <c r="U10" s="509"/>
      <c r="V10" s="509"/>
      <c r="W10" s="509"/>
      <c r="X10" s="509"/>
      <c r="Y10" s="509"/>
      <c r="Z10" s="509"/>
    </row>
    <row r="11" spans="1:26" x14ac:dyDescent="0.35">
      <c r="A11" s="61" t="s">
        <v>80</v>
      </c>
      <c r="B11" s="510" t="s">
        <v>81</v>
      </c>
      <c r="C11" s="510"/>
      <c r="D11" s="510"/>
      <c r="E11" s="510"/>
      <c r="F11" s="510"/>
      <c r="G11" s="510"/>
      <c r="H11" s="510"/>
      <c r="I11" s="510"/>
      <c r="J11" s="510"/>
      <c r="K11" s="510"/>
      <c r="L11" s="510"/>
      <c r="M11" s="510"/>
      <c r="N11" s="510"/>
      <c r="O11" s="510"/>
      <c r="P11" s="510"/>
      <c r="Q11" s="510"/>
      <c r="R11" s="510"/>
      <c r="S11" s="510"/>
      <c r="T11" s="510"/>
      <c r="U11" s="510"/>
      <c r="V11" s="510"/>
      <c r="W11" s="510"/>
      <c r="X11" s="510"/>
      <c r="Y11" s="510"/>
      <c r="Z11" s="510"/>
    </row>
    <row r="12" spans="1:26" ht="29.25" customHeight="1" x14ac:dyDescent="0.35">
      <c r="A12" s="61" t="s">
        <v>82</v>
      </c>
      <c r="B12" s="506" t="s">
        <v>83</v>
      </c>
      <c r="C12" s="506"/>
      <c r="D12" s="506"/>
      <c r="E12" s="506"/>
      <c r="F12" s="506"/>
      <c r="G12" s="506"/>
      <c r="H12" s="506"/>
      <c r="I12" s="506"/>
      <c r="J12" s="506"/>
      <c r="K12" s="506"/>
      <c r="L12" s="506"/>
      <c r="M12" s="506"/>
      <c r="N12" s="506"/>
      <c r="O12" s="506"/>
      <c r="P12" s="506"/>
      <c r="Q12" s="506"/>
      <c r="R12" s="506"/>
      <c r="S12" s="506"/>
      <c r="T12" s="506"/>
      <c r="U12" s="506"/>
      <c r="V12" s="506"/>
      <c r="W12" s="506"/>
      <c r="X12" s="506"/>
      <c r="Y12" s="506"/>
      <c r="Z12" s="506"/>
    </row>
    <row r="13" spans="1:26" ht="12.75" customHeight="1" x14ac:dyDescent="0.35">
      <c r="A13" s="497" t="s">
        <v>84</v>
      </c>
      <c r="B13" s="497" t="s">
        <v>60</v>
      </c>
      <c r="C13" s="498" t="s">
        <v>14</v>
      </c>
      <c r="D13" s="498"/>
      <c r="E13" s="498"/>
      <c r="F13" s="498"/>
      <c r="G13" s="498"/>
      <c r="H13" s="498"/>
      <c r="I13" s="498"/>
      <c r="J13" s="498"/>
      <c r="K13" s="438" t="s">
        <v>85</v>
      </c>
      <c r="L13" s="476"/>
      <c r="M13" s="476"/>
      <c r="N13" s="439"/>
      <c r="O13" s="430" t="s">
        <v>16</v>
      </c>
      <c r="P13" s="430"/>
      <c r="Q13" s="430"/>
      <c r="R13" s="430"/>
      <c r="S13" s="430"/>
      <c r="T13" s="430"/>
      <c r="U13" s="430"/>
      <c r="V13" s="430"/>
      <c r="W13" s="430"/>
      <c r="X13" s="430"/>
      <c r="Y13" s="430"/>
      <c r="Z13" s="430"/>
    </row>
    <row r="14" spans="1:26" x14ac:dyDescent="0.35">
      <c r="A14" s="497"/>
      <c r="B14" s="497"/>
      <c r="C14" s="498"/>
      <c r="D14" s="498"/>
      <c r="E14" s="498"/>
      <c r="F14" s="498"/>
      <c r="G14" s="498"/>
      <c r="H14" s="498"/>
      <c r="I14" s="498"/>
      <c r="J14" s="498"/>
      <c r="K14" s="66">
        <v>1</v>
      </c>
      <c r="L14" s="66">
        <v>2</v>
      </c>
      <c r="M14" s="65">
        <v>3</v>
      </c>
      <c r="N14" s="65">
        <v>4</v>
      </c>
      <c r="O14" s="430"/>
      <c r="P14" s="430"/>
      <c r="Q14" s="430"/>
      <c r="R14" s="430"/>
      <c r="S14" s="430"/>
      <c r="T14" s="430"/>
      <c r="U14" s="430"/>
      <c r="V14" s="430"/>
      <c r="W14" s="430"/>
      <c r="X14" s="430"/>
      <c r="Y14" s="430"/>
      <c r="Z14" s="430"/>
    </row>
    <row r="15" spans="1:26" ht="23" x14ac:dyDescent="0.35">
      <c r="A15" s="506" t="s">
        <v>86</v>
      </c>
      <c r="B15" s="67" t="s">
        <v>87</v>
      </c>
      <c r="C15" s="432" t="s">
        <v>88</v>
      </c>
      <c r="D15" s="432"/>
      <c r="E15" s="432"/>
      <c r="F15" s="432"/>
      <c r="G15" s="432"/>
      <c r="H15" s="432"/>
      <c r="I15" s="432"/>
      <c r="J15" s="432"/>
      <c r="K15" s="68">
        <v>20</v>
      </c>
      <c r="L15" s="68">
        <v>40</v>
      </c>
      <c r="M15" s="69">
        <v>40</v>
      </c>
      <c r="N15" s="69">
        <v>20</v>
      </c>
      <c r="O15" s="505"/>
      <c r="P15" s="505"/>
      <c r="Q15" s="505"/>
      <c r="R15" s="505"/>
      <c r="S15" s="505"/>
      <c r="T15" s="505"/>
      <c r="U15" s="505"/>
      <c r="V15" s="505"/>
      <c r="W15" s="505"/>
      <c r="X15" s="505"/>
      <c r="Y15" s="505"/>
      <c r="Z15" s="505"/>
    </row>
    <row r="16" spans="1:26" ht="23" x14ac:dyDescent="0.35">
      <c r="A16" s="506"/>
      <c r="B16" s="71" t="s">
        <v>314</v>
      </c>
      <c r="C16" s="506" t="s">
        <v>89</v>
      </c>
      <c r="D16" s="506"/>
      <c r="E16" s="506"/>
      <c r="F16" s="506"/>
      <c r="G16" s="506"/>
      <c r="H16" s="506"/>
      <c r="I16" s="506"/>
      <c r="J16" s="506"/>
      <c r="K16" s="68">
        <v>10</v>
      </c>
      <c r="L16" s="68">
        <v>10</v>
      </c>
      <c r="M16" s="69">
        <v>10</v>
      </c>
      <c r="N16" s="69">
        <v>10</v>
      </c>
      <c r="O16" s="505"/>
      <c r="P16" s="505"/>
      <c r="Q16" s="505"/>
      <c r="R16" s="505"/>
      <c r="S16" s="505"/>
      <c r="T16" s="505"/>
      <c r="U16" s="505"/>
      <c r="V16" s="505"/>
      <c r="W16" s="505"/>
      <c r="X16" s="505"/>
      <c r="Y16" s="505"/>
      <c r="Z16" s="505"/>
    </row>
    <row r="17" spans="1:26" ht="34.5" x14ac:dyDescent="0.35">
      <c r="A17" s="506"/>
      <c r="B17" s="72" t="s">
        <v>90</v>
      </c>
      <c r="C17" s="506" t="s">
        <v>91</v>
      </c>
      <c r="D17" s="506"/>
      <c r="E17" s="506"/>
      <c r="F17" s="506"/>
      <c r="G17" s="506"/>
      <c r="H17" s="506"/>
      <c r="I17" s="506"/>
      <c r="J17" s="506"/>
      <c r="K17" s="68">
        <v>10</v>
      </c>
      <c r="L17" s="68">
        <v>10</v>
      </c>
      <c r="M17" s="69">
        <v>10</v>
      </c>
      <c r="N17" s="69">
        <v>10</v>
      </c>
      <c r="O17" s="505"/>
      <c r="P17" s="505"/>
      <c r="Q17" s="505"/>
      <c r="R17" s="505"/>
      <c r="S17" s="505"/>
      <c r="T17" s="505"/>
      <c r="U17" s="505"/>
      <c r="V17" s="505"/>
      <c r="W17" s="505"/>
      <c r="X17" s="505"/>
      <c r="Y17" s="505"/>
      <c r="Z17" s="505"/>
    </row>
    <row r="18" spans="1:26" ht="34.5" x14ac:dyDescent="0.35">
      <c r="A18" s="506"/>
      <c r="B18" s="73" t="s">
        <v>92</v>
      </c>
      <c r="C18" s="507" t="s">
        <v>296</v>
      </c>
      <c r="D18" s="507"/>
      <c r="E18" s="507"/>
      <c r="F18" s="507"/>
      <c r="G18" s="507"/>
      <c r="H18" s="507"/>
      <c r="I18" s="507"/>
      <c r="J18" s="507"/>
      <c r="K18" s="74"/>
      <c r="L18" s="75">
        <v>0.25</v>
      </c>
      <c r="M18" s="75">
        <v>0.5</v>
      </c>
      <c r="N18" s="75">
        <v>0.25</v>
      </c>
      <c r="O18" s="508"/>
      <c r="P18" s="508"/>
      <c r="Q18" s="508"/>
      <c r="R18" s="508"/>
      <c r="S18" s="508"/>
      <c r="T18" s="508"/>
      <c r="U18" s="508"/>
      <c r="V18" s="508"/>
      <c r="W18" s="508"/>
      <c r="X18" s="508"/>
      <c r="Y18" s="508"/>
      <c r="Z18" s="508"/>
    </row>
    <row r="19" spans="1:26" ht="19.5" customHeight="1" x14ac:dyDescent="0.35">
      <c r="A19" s="504"/>
      <c r="B19" s="505" t="s">
        <v>27</v>
      </c>
      <c r="C19" s="505" t="s">
        <v>28</v>
      </c>
      <c r="D19" s="505"/>
      <c r="E19" s="505"/>
      <c r="F19" s="505"/>
      <c r="G19" s="505"/>
      <c r="H19" s="505"/>
      <c r="I19" s="505"/>
      <c r="J19" s="505"/>
      <c r="K19" s="505"/>
      <c r="L19" s="505"/>
      <c r="M19" s="505"/>
      <c r="N19" s="505"/>
      <c r="O19" s="379" t="s">
        <v>29</v>
      </c>
      <c r="P19" s="379" t="s">
        <v>306</v>
      </c>
      <c r="Q19" s="379" t="s">
        <v>310</v>
      </c>
      <c r="R19" s="379" t="s">
        <v>318</v>
      </c>
      <c r="S19" s="379" t="s">
        <v>319</v>
      </c>
      <c r="T19" s="379" t="s">
        <v>322</v>
      </c>
      <c r="U19" s="379" t="s">
        <v>338</v>
      </c>
      <c r="V19" s="379" t="s">
        <v>341</v>
      </c>
      <c r="W19" s="379" t="s">
        <v>350</v>
      </c>
      <c r="X19" s="379" t="s">
        <v>307</v>
      </c>
      <c r="Y19" s="448" t="s">
        <v>30</v>
      </c>
      <c r="Z19" s="448"/>
    </row>
    <row r="20" spans="1:26" x14ac:dyDescent="0.35">
      <c r="A20" s="504"/>
      <c r="B20" s="505"/>
      <c r="C20" s="70" t="s">
        <v>31</v>
      </c>
      <c r="D20" s="70" t="s">
        <v>32</v>
      </c>
      <c r="E20" s="70" t="s">
        <v>33</v>
      </c>
      <c r="F20" s="70" t="s">
        <v>34</v>
      </c>
      <c r="G20" s="70" t="s">
        <v>33</v>
      </c>
      <c r="H20" s="70" t="s">
        <v>35</v>
      </c>
      <c r="I20" s="70" t="s">
        <v>35</v>
      </c>
      <c r="J20" s="70" t="s">
        <v>34</v>
      </c>
      <c r="K20" s="70" t="s">
        <v>36</v>
      </c>
      <c r="L20" s="70" t="s">
        <v>37</v>
      </c>
      <c r="M20" s="70" t="s">
        <v>38</v>
      </c>
      <c r="N20" s="70" t="s">
        <v>39</v>
      </c>
      <c r="O20" s="379"/>
      <c r="P20" s="379"/>
      <c r="Q20" s="379"/>
      <c r="R20" s="379"/>
      <c r="S20" s="379"/>
      <c r="T20" s="379"/>
      <c r="U20" s="379"/>
      <c r="V20" s="379"/>
      <c r="W20" s="379"/>
      <c r="X20" s="379"/>
      <c r="Y20" s="76" t="s">
        <v>40</v>
      </c>
      <c r="Z20" s="76" t="s">
        <v>41</v>
      </c>
    </row>
    <row r="21" spans="1:26" ht="34.5" x14ac:dyDescent="0.35">
      <c r="A21" s="77">
        <v>1</v>
      </c>
      <c r="B21" s="78" t="s">
        <v>220</v>
      </c>
      <c r="C21" s="281"/>
      <c r="D21" s="281"/>
      <c r="E21" s="281"/>
      <c r="F21" s="281"/>
      <c r="G21" s="281"/>
      <c r="H21" s="281"/>
      <c r="I21" s="281"/>
      <c r="J21" s="281"/>
      <c r="K21" s="281"/>
      <c r="L21" s="281"/>
      <c r="M21" s="281"/>
      <c r="N21" s="281"/>
      <c r="O21" s="51">
        <v>0</v>
      </c>
      <c r="P21" s="253"/>
      <c r="Q21" s="253"/>
      <c r="R21" s="253"/>
      <c r="S21" s="253"/>
      <c r="T21" s="253"/>
      <c r="U21" s="253"/>
      <c r="V21" s="253"/>
      <c r="W21" s="253"/>
      <c r="X21" s="253">
        <f>SUM(O21:W21)</f>
        <v>0</v>
      </c>
      <c r="Y21" s="79"/>
      <c r="Z21" s="70"/>
    </row>
    <row r="22" spans="1:26" ht="34.5" x14ac:dyDescent="0.35">
      <c r="A22" s="77">
        <v>2</v>
      </c>
      <c r="B22" s="78" t="s">
        <v>93</v>
      </c>
      <c r="C22" s="281"/>
      <c r="D22" s="281"/>
      <c r="E22" s="281"/>
      <c r="F22" s="281"/>
      <c r="G22" s="281"/>
      <c r="H22" s="281"/>
      <c r="I22" s="281"/>
      <c r="J22" s="281"/>
      <c r="K22" s="281"/>
      <c r="L22" s="281"/>
      <c r="M22" s="281"/>
      <c r="N22" s="281"/>
      <c r="O22" s="51">
        <v>0</v>
      </c>
      <c r="P22" s="51"/>
      <c r="Q22" s="51"/>
      <c r="R22" s="51"/>
      <c r="S22" s="51"/>
      <c r="T22" s="51"/>
      <c r="U22" s="51"/>
      <c r="V22" s="51"/>
      <c r="W22" s="51"/>
      <c r="X22" s="253">
        <f t="shared" ref="X22:X25" si="0">SUM(O22:W22)</f>
        <v>0</v>
      </c>
      <c r="Y22" s="79"/>
      <c r="Z22" s="70"/>
    </row>
    <row r="23" spans="1:26" ht="80.5" x14ac:dyDescent="0.35">
      <c r="A23" s="77">
        <v>3</v>
      </c>
      <c r="B23" s="78" t="s">
        <v>221</v>
      </c>
      <c r="C23" s="281"/>
      <c r="D23" s="281"/>
      <c r="E23" s="281"/>
      <c r="F23" s="281"/>
      <c r="G23" s="281"/>
      <c r="H23" s="281"/>
      <c r="I23" s="281"/>
      <c r="J23" s="281"/>
      <c r="K23" s="281"/>
      <c r="L23" s="281"/>
      <c r="M23" s="281"/>
      <c r="N23" s="281"/>
      <c r="O23" s="51">
        <v>0</v>
      </c>
      <c r="P23" s="51"/>
      <c r="Q23" s="51"/>
      <c r="R23" s="51"/>
      <c r="S23" s="51"/>
      <c r="T23" s="51"/>
      <c r="U23" s="51"/>
      <c r="V23" s="51"/>
      <c r="W23" s="51"/>
      <c r="X23" s="253">
        <f t="shared" si="0"/>
        <v>0</v>
      </c>
      <c r="Y23" s="79"/>
      <c r="Z23" s="70"/>
    </row>
    <row r="24" spans="1:26" ht="35.15" customHeight="1" x14ac:dyDescent="0.35">
      <c r="A24" s="77">
        <v>4</v>
      </c>
      <c r="B24" s="78" t="s">
        <v>245</v>
      </c>
      <c r="C24" s="281"/>
      <c r="D24" s="281"/>
      <c r="E24" s="281"/>
      <c r="F24" s="281"/>
      <c r="G24" s="281"/>
      <c r="H24" s="281"/>
      <c r="I24" s="281"/>
      <c r="J24" s="281"/>
      <c r="K24" s="281"/>
      <c r="L24" s="281"/>
      <c r="M24" s="281"/>
      <c r="N24" s="281"/>
      <c r="O24" s="51">
        <v>0</v>
      </c>
      <c r="P24" s="51"/>
      <c r="Q24" s="51"/>
      <c r="R24" s="51"/>
      <c r="S24" s="51"/>
      <c r="T24" s="51"/>
      <c r="U24" s="51"/>
      <c r="V24" s="51"/>
      <c r="W24" s="51"/>
      <c r="X24" s="253">
        <f t="shared" si="0"/>
        <v>0</v>
      </c>
      <c r="Y24" s="79"/>
      <c r="Z24" s="70"/>
    </row>
    <row r="25" spans="1:26" ht="33.65" customHeight="1" x14ac:dyDescent="0.35">
      <c r="A25" s="77">
        <v>5</v>
      </c>
      <c r="B25" s="78" t="s">
        <v>94</v>
      </c>
      <c r="C25" s="281"/>
      <c r="D25" s="281"/>
      <c r="E25" s="281"/>
      <c r="F25" s="281"/>
      <c r="G25" s="281"/>
      <c r="H25" s="281"/>
      <c r="I25" s="281"/>
      <c r="J25" s="281"/>
      <c r="K25" s="281"/>
      <c r="L25" s="281"/>
      <c r="M25" s="281"/>
      <c r="N25" s="281"/>
      <c r="O25" s="51">
        <v>5030</v>
      </c>
      <c r="P25" s="51"/>
      <c r="Q25" s="51">
        <v>558</v>
      </c>
      <c r="R25" s="51"/>
      <c r="S25" s="51"/>
      <c r="T25" s="51">
        <v>-2000</v>
      </c>
      <c r="U25" s="51"/>
      <c r="V25" s="51"/>
      <c r="W25" s="51">
        <v>-2000</v>
      </c>
      <c r="X25" s="253">
        <f t="shared" si="0"/>
        <v>1588</v>
      </c>
      <c r="Y25" s="80" t="s">
        <v>95</v>
      </c>
      <c r="Z25" s="81" t="s">
        <v>308</v>
      </c>
    </row>
    <row r="26" spans="1:26" ht="21" customHeight="1" x14ac:dyDescent="0.35">
      <c r="A26" s="85"/>
      <c r="B26" s="85" t="s">
        <v>104</v>
      </c>
      <c r="C26" s="85"/>
      <c r="D26" s="85"/>
      <c r="E26" s="85"/>
      <c r="F26" s="85"/>
      <c r="G26" s="85"/>
      <c r="H26" s="85"/>
      <c r="I26" s="85"/>
      <c r="J26" s="85"/>
      <c r="K26" s="85"/>
      <c r="L26" s="85"/>
      <c r="M26" s="85"/>
      <c r="N26" s="85"/>
      <c r="O26" s="86">
        <f>SUM(O21:O25)</f>
        <v>5030</v>
      </c>
      <c r="P26" s="86">
        <f>SUM(P21:P25)</f>
        <v>0</v>
      </c>
      <c r="Q26" s="86">
        <f t="shared" ref="Q26:R26" si="1">SUM(Q21:Q25)</f>
        <v>558</v>
      </c>
      <c r="R26" s="86">
        <f t="shared" si="1"/>
        <v>0</v>
      </c>
      <c r="S26" s="86">
        <f t="shared" ref="S26:X26" si="2">SUM(S21:S25)</f>
        <v>0</v>
      </c>
      <c r="T26" s="86">
        <f t="shared" si="2"/>
        <v>-2000</v>
      </c>
      <c r="U26" s="86">
        <f t="shared" si="2"/>
        <v>0</v>
      </c>
      <c r="V26" s="86">
        <f t="shared" si="2"/>
        <v>0</v>
      </c>
      <c r="W26" s="86">
        <f t="shared" si="2"/>
        <v>-2000</v>
      </c>
      <c r="X26" s="86">
        <f t="shared" si="2"/>
        <v>1588</v>
      </c>
      <c r="Y26" s="87"/>
      <c r="Z26" s="88"/>
    </row>
    <row r="28" spans="1:26" x14ac:dyDescent="0.35">
      <c r="A28" s="497" t="s">
        <v>105</v>
      </c>
      <c r="B28" s="497" t="s">
        <v>60</v>
      </c>
      <c r="C28" s="498" t="s">
        <v>14</v>
      </c>
      <c r="D28" s="498"/>
      <c r="E28" s="498"/>
      <c r="F28" s="498"/>
      <c r="G28" s="498"/>
      <c r="H28" s="498"/>
      <c r="I28" s="498"/>
      <c r="J28" s="498"/>
      <c r="K28" s="438" t="s">
        <v>85</v>
      </c>
      <c r="L28" s="476"/>
      <c r="M28" s="476"/>
      <c r="N28" s="439"/>
      <c r="O28" s="430" t="s">
        <v>16</v>
      </c>
      <c r="P28" s="430"/>
      <c r="Q28" s="430"/>
      <c r="R28" s="430"/>
      <c r="S28" s="430"/>
      <c r="T28" s="430"/>
      <c r="U28" s="430"/>
      <c r="V28" s="430"/>
      <c r="W28" s="430"/>
      <c r="X28" s="430"/>
      <c r="Y28" s="430"/>
      <c r="Z28" s="430"/>
    </row>
    <row r="29" spans="1:26" x14ac:dyDescent="0.35">
      <c r="A29" s="497"/>
      <c r="B29" s="497"/>
      <c r="C29" s="498"/>
      <c r="D29" s="498"/>
      <c r="E29" s="498"/>
      <c r="F29" s="498"/>
      <c r="G29" s="498"/>
      <c r="H29" s="498"/>
      <c r="I29" s="498"/>
      <c r="J29" s="498"/>
      <c r="K29" s="66">
        <v>1</v>
      </c>
      <c r="L29" s="66">
        <v>2</v>
      </c>
      <c r="M29" s="65">
        <v>3</v>
      </c>
      <c r="N29" s="65">
        <v>4</v>
      </c>
      <c r="O29" s="430"/>
      <c r="P29" s="430"/>
      <c r="Q29" s="430"/>
      <c r="R29" s="430"/>
      <c r="S29" s="430"/>
      <c r="T29" s="430"/>
      <c r="U29" s="430"/>
      <c r="V29" s="430"/>
      <c r="W29" s="430"/>
      <c r="X29" s="430"/>
      <c r="Y29" s="430"/>
      <c r="Z29" s="430"/>
    </row>
    <row r="30" spans="1:26" ht="53.15" customHeight="1" x14ac:dyDescent="0.35">
      <c r="A30" s="89" t="s">
        <v>243</v>
      </c>
      <c r="B30" s="72" t="s">
        <v>315</v>
      </c>
      <c r="C30" s="477" t="s">
        <v>106</v>
      </c>
      <c r="D30" s="478"/>
      <c r="E30" s="478"/>
      <c r="F30" s="478"/>
      <c r="G30" s="478"/>
      <c r="H30" s="478"/>
      <c r="I30" s="478"/>
      <c r="J30" s="479"/>
      <c r="K30" s="90">
        <v>1</v>
      </c>
      <c r="L30" s="90">
        <v>1</v>
      </c>
      <c r="M30" s="90">
        <v>1</v>
      </c>
      <c r="N30" s="90">
        <v>1</v>
      </c>
      <c r="O30" s="452" t="s">
        <v>233</v>
      </c>
      <c r="P30" s="452"/>
      <c r="Q30" s="452"/>
      <c r="R30" s="452"/>
      <c r="S30" s="452"/>
      <c r="T30" s="452"/>
      <c r="U30" s="452"/>
      <c r="V30" s="452"/>
      <c r="W30" s="452"/>
      <c r="X30" s="452"/>
      <c r="Y30" s="452"/>
      <c r="Z30" s="453"/>
    </row>
    <row r="31" spans="1:26" ht="18.649999999999999" customHeight="1" x14ac:dyDescent="0.35">
      <c r="A31" s="455"/>
      <c r="B31" s="457" t="s">
        <v>27</v>
      </c>
      <c r="C31" s="499" t="s">
        <v>28</v>
      </c>
      <c r="D31" s="467"/>
      <c r="E31" s="467"/>
      <c r="F31" s="467"/>
      <c r="G31" s="467"/>
      <c r="H31" s="467"/>
      <c r="I31" s="467"/>
      <c r="J31" s="467"/>
      <c r="K31" s="467"/>
      <c r="L31" s="467"/>
      <c r="M31" s="467"/>
      <c r="N31" s="500"/>
      <c r="O31" s="379" t="s">
        <v>29</v>
      </c>
      <c r="P31" s="379" t="s">
        <v>306</v>
      </c>
      <c r="Q31" s="379" t="s">
        <v>310</v>
      </c>
      <c r="R31" s="379" t="s">
        <v>318</v>
      </c>
      <c r="S31" s="379" t="s">
        <v>319</v>
      </c>
      <c r="T31" s="379" t="s">
        <v>322</v>
      </c>
      <c r="U31" s="379" t="s">
        <v>338</v>
      </c>
      <c r="V31" s="379" t="s">
        <v>341</v>
      </c>
      <c r="W31" s="379" t="s">
        <v>350</v>
      </c>
      <c r="X31" s="379" t="s">
        <v>307</v>
      </c>
      <c r="Y31" s="489" t="s">
        <v>30</v>
      </c>
      <c r="Z31" s="490"/>
    </row>
    <row r="32" spans="1:26" x14ac:dyDescent="0.35">
      <c r="A32" s="456"/>
      <c r="B32" s="458"/>
      <c r="C32" s="93" t="s">
        <v>31</v>
      </c>
      <c r="D32" s="93" t="s">
        <v>32</v>
      </c>
      <c r="E32" s="93" t="s">
        <v>33</v>
      </c>
      <c r="F32" s="93" t="s">
        <v>34</v>
      </c>
      <c r="G32" s="93" t="s">
        <v>33</v>
      </c>
      <c r="H32" s="93" t="s">
        <v>35</v>
      </c>
      <c r="I32" s="93" t="s">
        <v>35</v>
      </c>
      <c r="J32" s="93" t="s">
        <v>34</v>
      </c>
      <c r="K32" s="93" t="s">
        <v>36</v>
      </c>
      <c r="L32" s="93" t="s">
        <v>37</v>
      </c>
      <c r="M32" s="93" t="s">
        <v>38</v>
      </c>
      <c r="N32" s="93" t="s">
        <v>39</v>
      </c>
      <c r="O32" s="379"/>
      <c r="P32" s="379"/>
      <c r="Q32" s="379"/>
      <c r="R32" s="379"/>
      <c r="S32" s="379"/>
      <c r="T32" s="379"/>
      <c r="U32" s="379"/>
      <c r="V32" s="379"/>
      <c r="W32" s="379"/>
      <c r="X32" s="379"/>
      <c r="Y32" s="94" t="s">
        <v>40</v>
      </c>
      <c r="Z32" s="94" t="s">
        <v>41</v>
      </c>
    </row>
    <row r="33" spans="1:26" ht="34.5" x14ac:dyDescent="0.35">
      <c r="A33" s="92">
        <v>1</v>
      </c>
      <c r="B33" s="78" t="s">
        <v>246</v>
      </c>
      <c r="C33" s="281"/>
      <c r="D33" s="281"/>
      <c r="E33" s="281"/>
      <c r="F33" s="281"/>
      <c r="G33" s="281"/>
      <c r="H33" s="281"/>
      <c r="I33" s="281"/>
      <c r="J33" s="281"/>
      <c r="K33" s="281"/>
      <c r="L33" s="281"/>
      <c r="M33" s="281"/>
      <c r="N33" s="281"/>
      <c r="O33" s="97">
        <v>0</v>
      </c>
      <c r="P33" s="253"/>
      <c r="Q33" s="253"/>
      <c r="R33" s="253"/>
      <c r="S33" s="253"/>
      <c r="T33" s="253"/>
      <c r="U33" s="253"/>
      <c r="V33" s="253"/>
      <c r="W33" s="253"/>
      <c r="X33" s="253">
        <f>SUM(O33:W33)</f>
        <v>0</v>
      </c>
      <c r="Y33" s="98"/>
      <c r="Z33" s="98"/>
    </row>
    <row r="34" spans="1:26" ht="34.5" x14ac:dyDescent="0.35">
      <c r="A34" s="95">
        <v>2</v>
      </c>
      <c r="B34" s="96" t="s">
        <v>292</v>
      </c>
      <c r="C34" s="281"/>
      <c r="D34" s="281"/>
      <c r="E34" s="281"/>
      <c r="F34" s="281"/>
      <c r="G34" s="281"/>
      <c r="H34" s="281"/>
      <c r="I34" s="281"/>
      <c r="J34" s="281"/>
      <c r="K34" s="281"/>
      <c r="L34" s="281"/>
      <c r="M34" s="281"/>
      <c r="N34" s="281"/>
      <c r="O34" s="97">
        <v>0</v>
      </c>
      <c r="P34" s="97"/>
      <c r="Q34" s="97"/>
      <c r="R34" s="97"/>
      <c r="S34" s="97"/>
      <c r="T34" s="97"/>
      <c r="U34" s="97"/>
      <c r="V34" s="97"/>
      <c r="W34" s="97"/>
      <c r="X34" s="253">
        <f t="shared" ref="X34" si="3">SUM(O34:W34)</f>
        <v>0</v>
      </c>
      <c r="Y34" s="98"/>
      <c r="Z34" s="98"/>
    </row>
    <row r="35" spans="1:26" x14ac:dyDescent="0.35">
      <c r="A35" s="99"/>
      <c r="B35" s="100" t="s">
        <v>107</v>
      </c>
      <c r="C35" s="99"/>
      <c r="D35" s="99"/>
      <c r="E35" s="99"/>
      <c r="F35" s="99"/>
      <c r="G35" s="99"/>
      <c r="H35" s="99"/>
      <c r="I35" s="99"/>
      <c r="J35" s="99"/>
      <c r="K35" s="99"/>
      <c r="L35" s="99"/>
      <c r="M35" s="99"/>
      <c r="N35" s="99"/>
      <c r="O35" s="101">
        <f>SUM(O33:O34)</f>
        <v>0</v>
      </c>
      <c r="P35" s="101">
        <f t="shared" ref="P35:X35" si="4">SUM(P33:P34)</f>
        <v>0</v>
      </c>
      <c r="Q35" s="101">
        <f t="shared" ref="Q35:V35" si="5">SUM(Q33:Q34)</f>
        <v>0</v>
      </c>
      <c r="R35" s="101">
        <f t="shared" si="5"/>
        <v>0</v>
      </c>
      <c r="S35" s="101">
        <f t="shared" si="5"/>
        <v>0</v>
      </c>
      <c r="T35" s="101">
        <f t="shared" si="5"/>
        <v>0</v>
      </c>
      <c r="U35" s="101">
        <f t="shared" si="5"/>
        <v>0</v>
      </c>
      <c r="V35" s="101">
        <f t="shared" si="5"/>
        <v>0</v>
      </c>
      <c r="W35" s="101">
        <f t="shared" si="4"/>
        <v>0</v>
      </c>
      <c r="X35" s="101">
        <f t="shared" si="4"/>
        <v>0</v>
      </c>
      <c r="Y35" s="101"/>
      <c r="Z35" s="99"/>
    </row>
    <row r="36" spans="1:26" s="350" customFormat="1" x14ac:dyDescent="0.35">
      <c r="A36" s="347"/>
      <c r="B36" s="348"/>
      <c r="C36" s="347"/>
      <c r="D36" s="347"/>
      <c r="E36" s="347"/>
      <c r="F36" s="347"/>
      <c r="G36" s="347"/>
      <c r="H36" s="347"/>
      <c r="I36" s="347"/>
      <c r="J36" s="347"/>
      <c r="K36" s="347"/>
      <c r="L36" s="347"/>
      <c r="M36" s="347"/>
      <c r="N36" s="347"/>
      <c r="O36" s="349"/>
      <c r="P36" s="349"/>
      <c r="Q36" s="349"/>
      <c r="R36" s="349"/>
      <c r="S36" s="349"/>
      <c r="T36" s="349"/>
      <c r="U36" s="349"/>
      <c r="V36" s="349"/>
      <c r="W36" s="349"/>
      <c r="X36" s="349"/>
      <c r="Y36" s="349"/>
      <c r="Z36" s="347"/>
    </row>
    <row r="37" spans="1:26" s="350" customFormat="1" x14ac:dyDescent="0.35">
      <c r="A37" s="351"/>
      <c r="B37" s="352"/>
      <c r="C37" s="351"/>
      <c r="D37" s="351"/>
      <c r="E37" s="351"/>
      <c r="F37" s="351"/>
      <c r="G37" s="351"/>
      <c r="H37" s="351"/>
      <c r="I37" s="351"/>
      <c r="J37" s="351"/>
      <c r="K37" s="351"/>
      <c r="L37" s="351"/>
      <c r="M37" s="351"/>
      <c r="N37" s="351"/>
      <c r="O37" s="353"/>
      <c r="P37" s="353"/>
      <c r="Q37" s="353"/>
      <c r="R37" s="353"/>
      <c r="S37" s="353"/>
      <c r="T37" s="353"/>
      <c r="U37" s="353"/>
      <c r="V37" s="353"/>
      <c r="W37" s="353"/>
      <c r="X37" s="353"/>
      <c r="Y37" s="353"/>
      <c r="Z37" s="351"/>
    </row>
    <row r="38" spans="1:26" x14ac:dyDescent="0.35">
      <c r="A38" s="497" t="s">
        <v>143</v>
      </c>
      <c r="B38" s="497" t="s">
        <v>60</v>
      </c>
      <c r="C38" s="498" t="s">
        <v>14</v>
      </c>
      <c r="D38" s="498"/>
      <c r="E38" s="498"/>
      <c r="F38" s="498"/>
      <c r="G38" s="498"/>
      <c r="H38" s="498"/>
      <c r="I38" s="498"/>
      <c r="J38" s="498"/>
      <c r="K38" s="438" t="s">
        <v>85</v>
      </c>
      <c r="L38" s="476"/>
      <c r="M38" s="476"/>
      <c r="N38" s="439"/>
      <c r="O38" s="430" t="s">
        <v>16</v>
      </c>
      <c r="P38" s="430"/>
      <c r="Q38" s="430"/>
      <c r="R38" s="430"/>
      <c r="S38" s="430"/>
      <c r="T38" s="430"/>
      <c r="U38" s="430"/>
      <c r="V38" s="430"/>
      <c r="W38" s="430"/>
      <c r="X38" s="430"/>
      <c r="Y38" s="430"/>
      <c r="Z38" s="430"/>
    </row>
    <row r="39" spans="1:26" x14ac:dyDescent="0.35">
      <c r="A39" s="497"/>
      <c r="B39" s="497"/>
      <c r="C39" s="498"/>
      <c r="D39" s="498"/>
      <c r="E39" s="498"/>
      <c r="F39" s="498"/>
      <c r="G39" s="498"/>
      <c r="H39" s="498"/>
      <c r="I39" s="498"/>
      <c r="J39" s="498"/>
      <c r="K39" s="66">
        <v>1</v>
      </c>
      <c r="L39" s="66">
        <v>2</v>
      </c>
      <c r="M39" s="65">
        <v>3</v>
      </c>
      <c r="N39" s="65">
        <v>4</v>
      </c>
      <c r="O39" s="430"/>
      <c r="P39" s="430"/>
      <c r="Q39" s="430"/>
      <c r="R39" s="430"/>
      <c r="S39" s="430"/>
      <c r="T39" s="430"/>
      <c r="U39" s="430"/>
      <c r="V39" s="430"/>
      <c r="W39" s="430"/>
      <c r="X39" s="430"/>
      <c r="Y39" s="430"/>
      <c r="Z39" s="430"/>
    </row>
    <row r="40" spans="1:26" ht="39" customHeight="1" x14ac:dyDescent="0.35">
      <c r="A40" s="64" t="s">
        <v>216</v>
      </c>
      <c r="B40" s="72" t="s">
        <v>214</v>
      </c>
      <c r="C40" s="477" t="s">
        <v>215</v>
      </c>
      <c r="D40" s="478"/>
      <c r="E40" s="478"/>
      <c r="F40" s="478"/>
      <c r="G40" s="478"/>
      <c r="H40" s="478"/>
      <c r="I40" s="478"/>
      <c r="J40" s="479"/>
      <c r="K40" s="68"/>
      <c r="L40" s="68">
        <v>1</v>
      </c>
      <c r="M40" s="69">
        <v>1</v>
      </c>
      <c r="N40" s="69">
        <v>1</v>
      </c>
      <c r="O40" s="505"/>
      <c r="P40" s="505"/>
      <c r="Q40" s="505"/>
      <c r="R40" s="505"/>
      <c r="S40" s="505"/>
      <c r="T40" s="505"/>
      <c r="U40" s="505"/>
      <c r="V40" s="505"/>
      <c r="W40" s="505"/>
      <c r="X40" s="505"/>
      <c r="Y40" s="505"/>
      <c r="Z40" s="505"/>
    </row>
    <row r="41" spans="1:26" x14ac:dyDescent="0.35">
      <c r="A41" s="504"/>
      <c r="B41" s="505" t="s">
        <v>27</v>
      </c>
      <c r="C41" s="505" t="s">
        <v>28</v>
      </c>
      <c r="D41" s="505"/>
      <c r="E41" s="505"/>
      <c r="F41" s="505"/>
      <c r="G41" s="505"/>
      <c r="H41" s="505"/>
      <c r="I41" s="505"/>
      <c r="J41" s="505"/>
      <c r="K41" s="505"/>
      <c r="L41" s="505"/>
      <c r="M41" s="505"/>
      <c r="N41" s="505"/>
      <c r="O41" s="379" t="s">
        <v>29</v>
      </c>
      <c r="P41" s="379" t="s">
        <v>306</v>
      </c>
      <c r="Q41" s="379" t="s">
        <v>310</v>
      </c>
      <c r="R41" s="379" t="s">
        <v>318</v>
      </c>
      <c r="S41" s="379" t="s">
        <v>319</v>
      </c>
      <c r="T41" s="379" t="s">
        <v>322</v>
      </c>
      <c r="U41" s="379" t="s">
        <v>338</v>
      </c>
      <c r="V41" s="379" t="s">
        <v>341</v>
      </c>
      <c r="W41" s="379" t="s">
        <v>350</v>
      </c>
      <c r="X41" s="379" t="s">
        <v>307</v>
      </c>
      <c r="Y41" s="448" t="s">
        <v>30</v>
      </c>
      <c r="Z41" s="448"/>
    </row>
    <row r="42" spans="1:26" x14ac:dyDescent="0.35">
      <c r="A42" s="504"/>
      <c r="B42" s="505"/>
      <c r="C42" s="70" t="s">
        <v>31</v>
      </c>
      <c r="D42" s="70" t="s">
        <v>32</v>
      </c>
      <c r="E42" s="70" t="s">
        <v>33</v>
      </c>
      <c r="F42" s="70" t="s">
        <v>34</v>
      </c>
      <c r="G42" s="70" t="s">
        <v>33</v>
      </c>
      <c r="H42" s="70" t="s">
        <v>35</v>
      </c>
      <c r="I42" s="70" t="s">
        <v>35</v>
      </c>
      <c r="J42" s="70" t="s">
        <v>34</v>
      </c>
      <c r="K42" s="70" t="s">
        <v>36</v>
      </c>
      <c r="L42" s="70" t="s">
        <v>37</v>
      </c>
      <c r="M42" s="70" t="s">
        <v>38</v>
      </c>
      <c r="N42" s="70" t="s">
        <v>39</v>
      </c>
      <c r="O42" s="379"/>
      <c r="P42" s="379"/>
      <c r="Q42" s="379"/>
      <c r="R42" s="379"/>
      <c r="S42" s="379"/>
      <c r="T42" s="379"/>
      <c r="U42" s="379"/>
      <c r="V42" s="379"/>
      <c r="W42" s="379"/>
      <c r="X42" s="379"/>
      <c r="Y42" s="76" t="s">
        <v>40</v>
      </c>
      <c r="Z42" s="76" t="s">
        <v>41</v>
      </c>
    </row>
    <row r="43" spans="1:26" ht="92" x14ac:dyDescent="0.35">
      <c r="A43" s="77">
        <v>1</v>
      </c>
      <c r="B43" s="82" t="s">
        <v>96</v>
      </c>
      <c r="C43" s="83"/>
      <c r="D43" s="346"/>
      <c r="E43" s="346"/>
      <c r="F43" s="346"/>
      <c r="G43" s="34"/>
      <c r="H43" s="34"/>
      <c r="I43" s="34"/>
      <c r="J43" s="34"/>
      <c r="K43" s="83"/>
      <c r="L43" s="83"/>
      <c r="M43" s="83"/>
      <c r="N43" s="83"/>
      <c r="O43" s="51">
        <v>4000</v>
      </c>
      <c r="P43" s="253"/>
      <c r="Q43" s="253"/>
      <c r="R43" s="253"/>
      <c r="S43" s="253"/>
      <c r="T43" s="253"/>
      <c r="U43" s="253"/>
      <c r="V43" s="253"/>
      <c r="W43" s="253"/>
      <c r="X43" s="253">
        <f>SUM(O43:W43)</f>
        <v>4000</v>
      </c>
      <c r="Y43" s="52" t="s">
        <v>97</v>
      </c>
      <c r="Z43" s="341" t="s">
        <v>309</v>
      </c>
    </row>
    <row r="44" spans="1:26" ht="53" customHeight="1" x14ac:dyDescent="0.35">
      <c r="A44" s="77">
        <v>2</v>
      </c>
      <c r="B44" s="82" t="s">
        <v>98</v>
      </c>
      <c r="C44" s="73"/>
      <c r="D44" s="34"/>
      <c r="E44" s="34"/>
      <c r="F44" s="34"/>
      <c r="G44" s="34"/>
      <c r="H44" s="34"/>
      <c r="I44" s="34"/>
      <c r="J44" s="34"/>
      <c r="K44" s="34"/>
      <c r="L44" s="34"/>
      <c r="M44" s="34"/>
      <c r="N44" s="34"/>
      <c r="O44" s="51">
        <v>50</v>
      </c>
      <c r="P44" s="51"/>
      <c r="Q44" s="51"/>
      <c r="R44" s="51"/>
      <c r="S44" s="51"/>
      <c r="T44" s="51"/>
      <c r="U44" s="51"/>
      <c r="V44" s="51"/>
      <c r="W44" s="51">
        <v>-50</v>
      </c>
      <c r="X44" s="253">
        <f t="shared" ref="X44:X54" si="6">SUM(O44:W44)</f>
        <v>0</v>
      </c>
      <c r="Y44" s="52" t="s">
        <v>99</v>
      </c>
      <c r="Z44" s="64" t="s">
        <v>100</v>
      </c>
    </row>
    <row r="45" spans="1:26" ht="35.5" x14ac:dyDescent="0.35">
      <c r="A45" s="77">
        <v>3</v>
      </c>
      <c r="B45" s="84" t="s">
        <v>101</v>
      </c>
      <c r="C45" s="14"/>
      <c r="D45" s="14"/>
      <c r="E45" s="14"/>
      <c r="F45" s="14"/>
      <c r="G45" s="14"/>
      <c r="H45" s="14"/>
      <c r="I45" s="34"/>
      <c r="J45" s="34"/>
      <c r="K45" s="34"/>
      <c r="L45" s="34"/>
      <c r="M45" s="22"/>
      <c r="N45" s="45"/>
      <c r="O45" s="16">
        <v>150</v>
      </c>
      <c r="P45" s="16"/>
      <c r="Q45" s="16"/>
      <c r="R45" s="16"/>
      <c r="S45" s="16"/>
      <c r="T45" s="16"/>
      <c r="U45" s="16"/>
      <c r="V45" s="16"/>
      <c r="W45" s="16">
        <v>-120</v>
      </c>
      <c r="X45" s="253">
        <f t="shared" si="6"/>
        <v>30</v>
      </c>
      <c r="Y45" s="52" t="s">
        <v>61</v>
      </c>
      <c r="Z45" s="35" t="s">
        <v>62</v>
      </c>
    </row>
    <row r="46" spans="1:26" ht="34.5" x14ac:dyDescent="0.35">
      <c r="A46" s="77">
        <v>4</v>
      </c>
      <c r="B46" s="286" t="s">
        <v>102</v>
      </c>
      <c r="C46" s="14"/>
      <c r="D46" s="365"/>
      <c r="E46" s="365"/>
      <c r="F46" s="365"/>
      <c r="G46" s="365"/>
      <c r="H46" s="14"/>
      <c r="I46" s="73"/>
      <c r="J46" s="73"/>
      <c r="K46" s="366"/>
      <c r="L46" s="34"/>
      <c r="M46" s="34"/>
      <c r="N46" s="34"/>
      <c r="O46" s="16">
        <v>5000</v>
      </c>
      <c r="P46" s="16"/>
      <c r="Q46" s="16"/>
      <c r="R46" s="16"/>
      <c r="S46" s="16"/>
      <c r="T46" s="16"/>
      <c r="U46" s="16"/>
      <c r="V46" s="16"/>
      <c r="W46" s="16">
        <v>-5000</v>
      </c>
      <c r="X46" s="253">
        <f t="shared" si="6"/>
        <v>0</v>
      </c>
      <c r="Y46" s="52" t="s">
        <v>103</v>
      </c>
      <c r="Z46" s="35" t="s">
        <v>325</v>
      </c>
    </row>
    <row r="47" spans="1:26" ht="23" x14ac:dyDescent="0.35">
      <c r="A47" s="77">
        <v>5</v>
      </c>
      <c r="B47" s="283" t="s">
        <v>217</v>
      </c>
      <c r="C47" s="34"/>
      <c r="D47" s="34"/>
      <c r="E47" s="34"/>
      <c r="F47" s="34"/>
      <c r="G47" s="14"/>
      <c r="H47" s="14"/>
      <c r="I47" s="73"/>
      <c r="J47" s="73"/>
      <c r="K47" s="73"/>
      <c r="L47" s="73"/>
      <c r="M47" s="22"/>
      <c r="N47" s="45"/>
      <c r="O47" s="16">
        <v>2500</v>
      </c>
      <c r="P47" s="16"/>
      <c r="Q47" s="16">
        <v>-150</v>
      </c>
      <c r="R47" s="16"/>
      <c r="S47" s="16"/>
      <c r="T47" s="16"/>
      <c r="U47" s="16"/>
      <c r="V47" s="16"/>
      <c r="W47" s="16"/>
      <c r="X47" s="253">
        <f t="shared" si="6"/>
        <v>2350</v>
      </c>
      <c r="Y47" s="284" t="s">
        <v>218</v>
      </c>
      <c r="Z47" s="285" t="s">
        <v>219</v>
      </c>
    </row>
    <row r="48" spans="1:26" ht="23" x14ac:dyDescent="0.35">
      <c r="A48" s="77">
        <v>6</v>
      </c>
      <c r="B48" s="283" t="s">
        <v>229</v>
      </c>
      <c r="C48" s="346"/>
      <c r="D48" s="346"/>
      <c r="E48" s="346"/>
      <c r="F48" s="346"/>
      <c r="G48" s="34"/>
      <c r="H48" s="34"/>
      <c r="I48" s="34"/>
      <c r="J48" s="34"/>
      <c r="K48" s="73"/>
      <c r="L48" s="73"/>
      <c r="M48" s="22"/>
      <c r="N48" s="45"/>
      <c r="O48" s="16">
        <v>1508</v>
      </c>
      <c r="P48" s="16"/>
      <c r="Q48" s="16">
        <v>92</v>
      </c>
      <c r="R48" s="16"/>
      <c r="S48" s="16"/>
      <c r="T48" s="16"/>
      <c r="U48" s="16"/>
      <c r="V48" s="16"/>
      <c r="W48" s="16"/>
      <c r="X48" s="253">
        <f t="shared" si="6"/>
        <v>1600</v>
      </c>
      <c r="Y48" s="284" t="s">
        <v>218</v>
      </c>
      <c r="Z48" s="285" t="s">
        <v>219</v>
      </c>
    </row>
    <row r="49" spans="1:26" x14ac:dyDescent="0.35">
      <c r="A49" s="77">
        <v>7</v>
      </c>
      <c r="B49" s="283" t="s">
        <v>293</v>
      </c>
      <c r="C49" s="346"/>
      <c r="D49" s="346"/>
      <c r="E49" s="34"/>
      <c r="F49" s="34"/>
      <c r="G49" s="34"/>
      <c r="H49" s="34"/>
      <c r="I49" s="34"/>
      <c r="J49" s="34"/>
      <c r="K49" s="34"/>
      <c r="L49" s="34"/>
      <c r="M49" s="34"/>
      <c r="N49" s="34"/>
      <c r="O49" s="16">
        <v>500</v>
      </c>
      <c r="P49" s="16"/>
      <c r="Q49" s="16"/>
      <c r="R49" s="16"/>
      <c r="S49" s="16"/>
      <c r="T49" s="16"/>
      <c r="U49" s="16"/>
      <c r="V49" s="16"/>
      <c r="W49" s="16"/>
      <c r="X49" s="253">
        <f t="shared" si="6"/>
        <v>500</v>
      </c>
      <c r="Y49" s="284" t="s">
        <v>231</v>
      </c>
      <c r="Z49" s="285" t="s">
        <v>232</v>
      </c>
    </row>
    <row r="50" spans="1:26" ht="23" x14ac:dyDescent="0.35">
      <c r="A50" s="77">
        <v>8</v>
      </c>
      <c r="B50" s="283" t="s">
        <v>294</v>
      </c>
      <c r="C50" s="34"/>
      <c r="D50" s="34"/>
      <c r="E50" s="34"/>
      <c r="F50" s="34"/>
      <c r="G50" s="34"/>
      <c r="H50" s="34"/>
      <c r="I50" s="34"/>
      <c r="J50" s="34"/>
      <c r="K50" s="34"/>
      <c r="L50" s="34"/>
      <c r="M50" s="34"/>
      <c r="N50" s="34"/>
      <c r="O50" s="16">
        <v>1500</v>
      </c>
      <c r="P50" s="16"/>
      <c r="Q50" s="16">
        <v>-500</v>
      </c>
      <c r="R50" s="16"/>
      <c r="S50" s="16"/>
      <c r="T50" s="16"/>
      <c r="U50" s="16"/>
      <c r="V50" s="16">
        <v>1000</v>
      </c>
      <c r="W50" s="16"/>
      <c r="X50" s="253">
        <f t="shared" si="6"/>
        <v>2000</v>
      </c>
      <c r="Y50" s="284" t="s">
        <v>218</v>
      </c>
      <c r="Z50" s="285" t="s">
        <v>219</v>
      </c>
    </row>
    <row r="51" spans="1:26" ht="46" x14ac:dyDescent="0.35">
      <c r="A51" s="77">
        <v>9</v>
      </c>
      <c r="B51" s="358" t="s">
        <v>324</v>
      </c>
      <c r="C51" s="346"/>
      <c r="D51" s="346"/>
      <c r="E51" s="346"/>
      <c r="F51" s="346"/>
      <c r="G51" s="282"/>
      <c r="H51" s="282"/>
      <c r="I51" s="282"/>
      <c r="J51" s="34"/>
      <c r="K51" s="34"/>
      <c r="L51" s="34"/>
      <c r="M51" s="34"/>
      <c r="N51" s="34"/>
      <c r="O51" s="16"/>
      <c r="P51" s="16"/>
      <c r="Q51" s="16"/>
      <c r="R51" s="16"/>
      <c r="S51" s="16"/>
      <c r="T51" s="16">
        <v>2000</v>
      </c>
      <c r="U51" s="16"/>
      <c r="V51" s="16"/>
      <c r="W51" s="16"/>
      <c r="X51" s="253">
        <f t="shared" si="6"/>
        <v>2000</v>
      </c>
      <c r="Y51" s="359" t="s">
        <v>273</v>
      </c>
      <c r="Z51" s="360" t="s">
        <v>325</v>
      </c>
    </row>
    <row r="52" spans="1:26" x14ac:dyDescent="0.35">
      <c r="A52" s="77">
        <v>10</v>
      </c>
      <c r="B52" s="368" t="s">
        <v>346</v>
      </c>
      <c r="C52" s="346"/>
      <c r="D52" s="346"/>
      <c r="E52" s="346"/>
      <c r="F52" s="346"/>
      <c r="G52" s="282"/>
      <c r="H52" s="282"/>
      <c r="I52" s="282"/>
      <c r="J52" s="346"/>
      <c r="K52" s="346"/>
      <c r="L52" s="34"/>
      <c r="M52" s="34"/>
      <c r="N52" s="34"/>
      <c r="O52" s="16"/>
      <c r="P52" s="16"/>
      <c r="Q52" s="16"/>
      <c r="R52" s="16"/>
      <c r="S52" s="16"/>
      <c r="T52" s="16"/>
      <c r="U52" s="16"/>
      <c r="V52" s="362">
        <v>800</v>
      </c>
      <c r="W52" s="362"/>
      <c r="X52" s="253">
        <f t="shared" si="6"/>
        <v>800</v>
      </c>
      <c r="Y52" s="359" t="s">
        <v>344</v>
      </c>
      <c r="Z52" s="360" t="s">
        <v>345</v>
      </c>
    </row>
    <row r="53" spans="1:26" x14ac:dyDescent="0.35">
      <c r="A53" s="77">
        <v>11</v>
      </c>
      <c r="B53" s="368" t="s">
        <v>347</v>
      </c>
      <c r="C53" s="346"/>
      <c r="D53" s="346"/>
      <c r="E53" s="346"/>
      <c r="F53" s="346"/>
      <c r="G53" s="282"/>
      <c r="H53" s="282"/>
      <c r="I53" s="282"/>
      <c r="J53" s="346"/>
      <c r="K53" s="346"/>
      <c r="L53" s="34"/>
      <c r="M53" s="34"/>
      <c r="N53" s="34"/>
      <c r="O53" s="16"/>
      <c r="P53" s="16"/>
      <c r="Q53" s="16"/>
      <c r="R53" s="16"/>
      <c r="S53" s="16"/>
      <c r="T53" s="16"/>
      <c r="U53" s="16"/>
      <c r="V53" s="362">
        <v>1500</v>
      </c>
      <c r="W53" s="362"/>
      <c r="X53" s="253">
        <f t="shared" si="6"/>
        <v>1500</v>
      </c>
      <c r="Y53" s="359" t="s">
        <v>349</v>
      </c>
      <c r="Z53" s="360" t="s">
        <v>345</v>
      </c>
    </row>
    <row r="54" spans="1:26" ht="23" x14ac:dyDescent="0.35">
      <c r="A54" s="77">
        <v>12</v>
      </c>
      <c r="B54" s="368" t="s">
        <v>348</v>
      </c>
      <c r="C54" s="346"/>
      <c r="D54" s="346"/>
      <c r="E54" s="346"/>
      <c r="F54" s="346"/>
      <c r="G54" s="282"/>
      <c r="H54" s="282"/>
      <c r="I54" s="282"/>
      <c r="J54" s="346"/>
      <c r="K54" s="346"/>
      <c r="L54" s="34"/>
      <c r="M54" s="34"/>
      <c r="N54" s="34"/>
      <c r="O54" s="16"/>
      <c r="P54" s="16"/>
      <c r="Q54" s="16"/>
      <c r="R54" s="16"/>
      <c r="S54" s="16"/>
      <c r="T54" s="16"/>
      <c r="U54" s="16"/>
      <c r="V54" s="362">
        <v>1150</v>
      </c>
      <c r="W54" s="362"/>
      <c r="X54" s="253">
        <f t="shared" si="6"/>
        <v>1150</v>
      </c>
      <c r="Y54" s="359" t="s">
        <v>349</v>
      </c>
      <c r="Z54" s="360" t="s">
        <v>345</v>
      </c>
    </row>
    <row r="55" spans="1:26" x14ac:dyDescent="0.35">
      <c r="A55" s="85"/>
      <c r="B55" s="85" t="s">
        <v>104</v>
      </c>
      <c r="C55" s="85"/>
      <c r="D55" s="85"/>
      <c r="E55" s="85"/>
      <c r="F55" s="85"/>
      <c r="G55" s="85"/>
      <c r="H55" s="85"/>
      <c r="I55" s="85"/>
      <c r="J55" s="85"/>
      <c r="K55" s="85"/>
      <c r="L55" s="85"/>
      <c r="M55" s="85"/>
      <c r="N55" s="85"/>
      <c r="O55" s="86">
        <f>SUM(O43:O51)</f>
        <v>15208</v>
      </c>
      <c r="P55" s="86">
        <f t="shared" ref="P55:R55" si="7">SUM(P43:P51)</f>
        <v>0</v>
      </c>
      <c r="Q55" s="86">
        <f t="shared" si="7"/>
        <v>-558</v>
      </c>
      <c r="R55" s="86">
        <f t="shared" si="7"/>
        <v>0</v>
      </c>
      <c r="S55" s="86">
        <f>SUM(S43:S54)</f>
        <v>0</v>
      </c>
      <c r="T55" s="86">
        <f t="shared" ref="T55:W55" si="8">SUM(T43:T54)</f>
        <v>2000</v>
      </c>
      <c r="U55" s="86">
        <f t="shared" si="8"/>
        <v>0</v>
      </c>
      <c r="V55" s="86">
        <f t="shared" ref="V55" si="9">SUM(V43:V54)</f>
        <v>4450</v>
      </c>
      <c r="W55" s="86">
        <f t="shared" si="8"/>
        <v>-5170</v>
      </c>
      <c r="X55" s="86">
        <f>SUM(X43:X54)</f>
        <v>15930</v>
      </c>
      <c r="Y55" s="87"/>
      <c r="Z55" s="88"/>
    </row>
    <row r="56" spans="1:26" s="206" customFormat="1" ht="15" customHeight="1" x14ac:dyDescent="0.25">
      <c r="A56" s="275"/>
      <c r="B56" s="276" t="s">
        <v>158</v>
      </c>
      <c r="C56" s="277"/>
      <c r="D56" s="277"/>
      <c r="E56" s="277"/>
      <c r="F56" s="277"/>
      <c r="G56" s="277"/>
      <c r="H56" s="277"/>
      <c r="I56" s="277"/>
      <c r="J56" s="277"/>
      <c r="K56" s="277"/>
      <c r="L56" s="277"/>
      <c r="M56" s="277"/>
      <c r="N56" s="278"/>
      <c r="O56" s="278">
        <f>O26+O35+O55</f>
        <v>20238</v>
      </c>
      <c r="P56" s="278">
        <f>P26+P35+P55</f>
        <v>0</v>
      </c>
      <c r="Q56" s="278">
        <f t="shared" ref="Q56:R56" si="10">Q26+Q35+Q55</f>
        <v>0</v>
      </c>
      <c r="R56" s="278">
        <f t="shared" si="10"/>
        <v>0</v>
      </c>
      <c r="S56" s="278">
        <f t="shared" ref="S56:X56" si="11">S26+S35+S55</f>
        <v>0</v>
      </c>
      <c r="T56" s="278">
        <f t="shared" si="11"/>
        <v>0</v>
      </c>
      <c r="U56" s="278">
        <f t="shared" si="11"/>
        <v>0</v>
      </c>
      <c r="V56" s="278">
        <f t="shared" si="11"/>
        <v>4450</v>
      </c>
      <c r="W56" s="278">
        <f t="shared" si="11"/>
        <v>-7170</v>
      </c>
      <c r="X56" s="278">
        <f t="shared" si="11"/>
        <v>17518</v>
      </c>
      <c r="Y56" s="279"/>
      <c r="Z56" s="280"/>
    </row>
  </sheetData>
  <mergeCells count="81">
    <mergeCell ref="V19:V20"/>
    <mergeCell ref="V31:V32"/>
    <mergeCell ref="V41:V42"/>
    <mergeCell ref="U19:U20"/>
    <mergeCell ref="U31:U32"/>
    <mergeCell ref="U41:U42"/>
    <mergeCell ref="T19:T20"/>
    <mergeCell ref="T31:T32"/>
    <mergeCell ref="T41:T42"/>
    <mergeCell ref="S19:S20"/>
    <mergeCell ref="S31:S32"/>
    <mergeCell ref="S41:S42"/>
    <mergeCell ref="Q19:Q20"/>
    <mergeCell ref="R19:R20"/>
    <mergeCell ref="Q31:Q32"/>
    <mergeCell ref="R31:R32"/>
    <mergeCell ref="Q41:Q42"/>
    <mergeCell ref="R41:R42"/>
    <mergeCell ref="B7:Z7"/>
    <mergeCell ref="C2:Z2"/>
    <mergeCell ref="C3:J3"/>
    <mergeCell ref="K3:Z3"/>
    <mergeCell ref="C4:J4"/>
    <mergeCell ref="K4:Z4"/>
    <mergeCell ref="A13:A14"/>
    <mergeCell ref="B13:B14"/>
    <mergeCell ref="C13:J14"/>
    <mergeCell ref="K13:N13"/>
    <mergeCell ref="O13:Z14"/>
    <mergeCell ref="B8:Z8"/>
    <mergeCell ref="B9:Z9"/>
    <mergeCell ref="B10:Z10"/>
    <mergeCell ref="B11:Z11"/>
    <mergeCell ref="B12:Z12"/>
    <mergeCell ref="A19:A20"/>
    <mergeCell ref="B19:B20"/>
    <mergeCell ref="C19:N19"/>
    <mergeCell ref="O19:O20"/>
    <mergeCell ref="A15:A18"/>
    <mergeCell ref="C15:J15"/>
    <mergeCell ref="O15:Z15"/>
    <mergeCell ref="C16:J16"/>
    <mergeCell ref="O16:Z16"/>
    <mergeCell ref="C17:J17"/>
    <mergeCell ref="O17:Z17"/>
    <mergeCell ref="C18:J18"/>
    <mergeCell ref="O18:Z18"/>
    <mergeCell ref="Y19:Z19"/>
    <mergeCell ref="W19:W20"/>
    <mergeCell ref="X19:X20"/>
    <mergeCell ref="A28:A29"/>
    <mergeCell ref="B28:B29"/>
    <mergeCell ref="C28:J29"/>
    <mergeCell ref="K28:N28"/>
    <mergeCell ref="O28:Z29"/>
    <mergeCell ref="X41:X42"/>
    <mergeCell ref="C30:J30"/>
    <mergeCell ref="O30:Z30"/>
    <mergeCell ref="A31:A32"/>
    <mergeCell ref="B31:B32"/>
    <mergeCell ref="C31:N31"/>
    <mergeCell ref="O31:O32"/>
    <mergeCell ref="Y31:Z31"/>
    <mergeCell ref="W31:W32"/>
    <mergeCell ref="X31:X32"/>
    <mergeCell ref="P19:P20"/>
    <mergeCell ref="P31:P32"/>
    <mergeCell ref="P41:P42"/>
    <mergeCell ref="Y41:Z41"/>
    <mergeCell ref="A38:A39"/>
    <mergeCell ref="B38:B39"/>
    <mergeCell ref="C38:J39"/>
    <mergeCell ref="K38:N38"/>
    <mergeCell ref="O38:Z39"/>
    <mergeCell ref="A41:A42"/>
    <mergeCell ref="B41:B42"/>
    <mergeCell ref="C41:N41"/>
    <mergeCell ref="O41:O42"/>
    <mergeCell ref="C40:J40"/>
    <mergeCell ref="O40:Z40"/>
    <mergeCell ref="W41:W42"/>
  </mergeCells>
  <pageMargins left="0.70866141732283472" right="0.70866141732283472" top="0.74803149606299213" bottom="0.74803149606299213" header="0.31496062992125984" footer="0.31496062992125984"/>
  <pageSetup paperSize="9" scale="66" fitToHeight="0"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ACFD26-E829-4679-ABFF-8662077ED0B7}">
  <sheetPr>
    <pageSetUpPr fitToPage="1"/>
  </sheetPr>
  <dimension ref="A1:Z57"/>
  <sheetViews>
    <sheetView topLeftCell="H25" zoomScaleNormal="100" workbookViewId="0">
      <selection activeCell="W42" sqref="W42"/>
    </sheetView>
  </sheetViews>
  <sheetFormatPr baseColWidth="10" defaultColWidth="14.453125" defaultRowHeight="14.5" x14ac:dyDescent="0.35"/>
  <cols>
    <col min="1" max="1" width="20.81640625" style="139" customWidth="1"/>
    <col min="2" max="2" width="34" style="139" customWidth="1"/>
    <col min="3" max="9" width="3.1796875" style="139" customWidth="1"/>
    <col min="10" max="10" width="3.81640625" style="139" customWidth="1"/>
    <col min="11" max="14" width="3.54296875" style="139" customWidth="1"/>
    <col min="15" max="24" width="14.1796875" style="139" customWidth="1"/>
    <col min="25" max="25" width="13.1796875" style="139" customWidth="1"/>
    <col min="26" max="26" width="26.81640625" style="139" customWidth="1"/>
    <col min="27" max="16384" width="14.453125" style="139"/>
  </cols>
  <sheetData>
    <row r="1" spans="1:26" x14ac:dyDescent="0.35">
      <c r="A1" s="138"/>
      <c r="B1" s="138"/>
      <c r="C1" s="402" t="s">
        <v>271</v>
      </c>
      <c r="D1" s="403"/>
      <c r="E1" s="403"/>
      <c r="F1" s="403"/>
      <c r="G1" s="403"/>
      <c r="H1" s="403"/>
      <c r="I1" s="403"/>
      <c r="J1" s="403"/>
      <c r="K1" s="403"/>
      <c r="L1" s="403"/>
      <c r="M1" s="403"/>
      <c r="N1" s="403"/>
      <c r="O1" s="403"/>
      <c r="P1" s="403"/>
      <c r="Q1" s="403"/>
      <c r="R1" s="403"/>
      <c r="S1" s="403"/>
      <c r="T1" s="403"/>
      <c r="U1" s="403"/>
      <c r="V1" s="403"/>
      <c r="W1" s="403"/>
      <c r="X1" s="403"/>
      <c r="Y1" s="403"/>
      <c r="Z1" s="403"/>
    </row>
    <row r="2" spans="1:26" x14ac:dyDescent="0.35">
      <c r="A2" s="138"/>
      <c r="B2" s="138"/>
      <c r="C2" s="533" t="s">
        <v>0</v>
      </c>
      <c r="D2" s="534"/>
      <c r="E2" s="534"/>
      <c r="F2" s="534"/>
      <c r="G2" s="534"/>
      <c r="H2" s="534"/>
      <c r="I2" s="534"/>
      <c r="J2" s="535"/>
      <c r="K2" s="536" t="s">
        <v>1</v>
      </c>
      <c r="L2" s="537"/>
      <c r="M2" s="537"/>
      <c r="N2" s="537"/>
      <c r="O2" s="537"/>
      <c r="P2" s="537"/>
      <c r="Q2" s="537"/>
      <c r="R2" s="537"/>
      <c r="S2" s="537"/>
      <c r="T2" s="537"/>
      <c r="U2" s="537"/>
      <c r="V2" s="537"/>
      <c r="W2" s="537"/>
      <c r="X2" s="537"/>
      <c r="Y2" s="537"/>
      <c r="Z2" s="538"/>
    </row>
    <row r="3" spans="1:26" x14ac:dyDescent="0.35">
      <c r="A3" s="138"/>
      <c r="B3" s="138"/>
      <c r="C3" s="533" t="s">
        <v>2</v>
      </c>
      <c r="D3" s="534"/>
      <c r="E3" s="534"/>
      <c r="F3" s="534"/>
      <c r="G3" s="534"/>
      <c r="H3" s="534"/>
      <c r="I3" s="534"/>
      <c r="J3" s="535"/>
      <c r="K3" s="401" t="s">
        <v>3</v>
      </c>
      <c r="L3" s="401"/>
      <c r="M3" s="401"/>
      <c r="N3" s="401"/>
      <c r="O3" s="401"/>
      <c r="P3" s="401"/>
      <c r="Q3" s="401"/>
      <c r="R3" s="401"/>
      <c r="S3" s="401"/>
      <c r="T3" s="401"/>
      <c r="U3" s="401"/>
      <c r="V3" s="401"/>
      <c r="W3" s="401"/>
      <c r="X3" s="401"/>
      <c r="Y3" s="401"/>
      <c r="Z3" s="401"/>
    </row>
    <row r="4" spans="1:26" ht="9.65" customHeight="1" x14ac:dyDescent="0.35">
      <c r="A4" s="138"/>
      <c r="B4" s="138"/>
      <c r="C4" s="140"/>
      <c r="D4" s="140"/>
      <c r="E4" s="140"/>
      <c r="F4" s="140"/>
      <c r="G4" s="140"/>
      <c r="H4" s="140"/>
      <c r="I4" s="140"/>
      <c r="J4" s="140"/>
      <c r="K4" s="140"/>
      <c r="L4" s="140"/>
      <c r="M4" s="140"/>
      <c r="N4" s="140"/>
      <c r="O4" s="140"/>
      <c r="P4" s="140"/>
      <c r="Q4" s="140"/>
      <c r="R4" s="140"/>
      <c r="S4" s="140"/>
      <c r="T4" s="140"/>
      <c r="U4" s="140"/>
      <c r="V4" s="140"/>
      <c r="W4" s="140"/>
      <c r="X4" s="140"/>
      <c r="Y4" s="140"/>
      <c r="Z4" s="140"/>
    </row>
    <row r="5" spans="1:26" ht="27" customHeight="1" x14ac:dyDescent="0.35">
      <c r="A5" s="141" t="s">
        <v>159</v>
      </c>
      <c r="B5" s="533" t="s">
        <v>160</v>
      </c>
      <c r="C5" s="534"/>
      <c r="D5" s="534"/>
      <c r="E5" s="534"/>
      <c r="F5" s="534"/>
      <c r="G5" s="534"/>
      <c r="H5" s="534"/>
      <c r="I5" s="534"/>
      <c r="J5" s="534"/>
      <c r="K5" s="534"/>
      <c r="L5" s="534"/>
      <c r="M5" s="534"/>
      <c r="N5" s="534"/>
      <c r="O5" s="534"/>
      <c r="P5" s="534"/>
      <c r="Q5" s="534"/>
      <c r="R5" s="534"/>
      <c r="S5" s="534"/>
      <c r="T5" s="534"/>
      <c r="U5" s="534"/>
      <c r="V5" s="534"/>
      <c r="W5" s="534"/>
      <c r="X5" s="534"/>
      <c r="Y5" s="534"/>
      <c r="Z5" s="535"/>
    </row>
    <row r="6" spans="1:26" ht="21" customHeight="1" x14ac:dyDescent="0.35">
      <c r="A6" s="142" t="s">
        <v>5</v>
      </c>
      <c r="B6" s="406" t="s">
        <v>76</v>
      </c>
      <c r="C6" s="407"/>
      <c r="D6" s="407"/>
      <c r="E6" s="407"/>
      <c r="F6" s="407"/>
      <c r="G6" s="407"/>
      <c r="H6" s="407"/>
      <c r="I6" s="407"/>
      <c r="J6" s="407"/>
      <c r="K6" s="407"/>
      <c r="L6" s="407"/>
      <c r="M6" s="407"/>
      <c r="N6" s="407"/>
      <c r="O6" s="407"/>
      <c r="P6" s="407"/>
      <c r="Q6" s="407"/>
      <c r="R6" s="407"/>
      <c r="S6" s="407"/>
      <c r="T6" s="407"/>
      <c r="U6" s="407"/>
      <c r="V6" s="407"/>
      <c r="W6" s="407"/>
      <c r="X6" s="407"/>
      <c r="Y6" s="407"/>
      <c r="Z6" s="407"/>
    </row>
    <row r="7" spans="1:26" ht="24" customHeight="1" x14ac:dyDescent="0.35">
      <c r="A7" s="142" t="s">
        <v>6</v>
      </c>
      <c r="B7" s="541" t="s">
        <v>109</v>
      </c>
      <c r="C7" s="534"/>
      <c r="D7" s="534"/>
      <c r="E7" s="534"/>
      <c r="F7" s="534"/>
      <c r="G7" s="534"/>
      <c r="H7" s="534"/>
      <c r="I7" s="534"/>
      <c r="J7" s="534"/>
      <c r="K7" s="534"/>
      <c r="L7" s="534"/>
      <c r="M7" s="534"/>
      <c r="N7" s="534"/>
      <c r="O7" s="534"/>
      <c r="P7" s="534"/>
      <c r="Q7" s="534"/>
      <c r="R7" s="534"/>
      <c r="S7" s="534"/>
      <c r="T7" s="534"/>
      <c r="U7" s="534"/>
      <c r="V7" s="534"/>
      <c r="W7" s="534"/>
      <c r="X7" s="534"/>
      <c r="Y7" s="534"/>
      <c r="Z7" s="535"/>
    </row>
    <row r="8" spans="1:26" ht="24.75" customHeight="1" x14ac:dyDescent="0.35">
      <c r="A8" s="142" t="s">
        <v>8</v>
      </c>
      <c r="B8" s="541" t="s">
        <v>9</v>
      </c>
      <c r="C8" s="534"/>
      <c r="D8" s="534"/>
      <c r="E8" s="534"/>
      <c r="F8" s="534"/>
      <c r="G8" s="534"/>
      <c r="H8" s="534"/>
      <c r="I8" s="534"/>
      <c r="J8" s="534"/>
      <c r="K8" s="534"/>
      <c r="L8" s="534"/>
      <c r="M8" s="534"/>
      <c r="N8" s="534"/>
      <c r="O8" s="534"/>
      <c r="P8" s="534"/>
      <c r="Q8" s="534"/>
      <c r="R8" s="534"/>
      <c r="S8" s="534"/>
      <c r="T8" s="534"/>
      <c r="U8" s="534"/>
      <c r="V8" s="534"/>
      <c r="W8" s="534"/>
      <c r="X8" s="534"/>
      <c r="Y8" s="534"/>
      <c r="Z8" s="535"/>
    </row>
    <row r="9" spans="1:26" ht="20.149999999999999" customHeight="1" x14ac:dyDescent="0.35">
      <c r="A9" s="143" t="s">
        <v>10</v>
      </c>
      <c r="B9" s="542" t="s">
        <v>161</v>
      </c>
      <c r="C9" s="537"/>
      <c r="D9" s="537"/>
      <c r="E9" s="537"/>
      <c r="F9" s="537"/>
      <c r="G9" s="537"/>
      <c r="H9" s="537"/>
      <c r="I9" s="537"/>
      <c r="J9" s="537"/>
      <c r="K9" s="537"/>
      <c r="L9" s="537"/>
      <c r="M9" s="537"/>
      <c r="N9" s="537"/>
      <c r="O9" s="537"/>
      <c r="P9" s="537"/>
      <c r="Q9" s="537"/>
      <c r="R9" s="537"/>
      <c r="S9" s="537"/>
      <c r="T9" s="537"/>
      <c r="U9" s="537"/>
      <c r="V9" s="537"/>
      <c r="W9" s="537"/>
      <c r="X9" s="537"/>
      <c r="Y9" s="537"/>
      <c r="Z9" s="538"/>
    </row>
    <row r="10" spans="1:26" ht="24.75" customHeight="1" x14ac:dyDescent="0.35">
      <c r="A10" s="143" t="s">
        <v>12</v>
      </c>
      <c r="B10" s="533" t="s">
        <v>162</v>
      </c>
      <c r="C10" s="534"/>
      <c r="D10" s="534"/>
      <c r="E10" s="534"/>
      <c r="F10" s="534"/>
      <c r="G10" s="534"/>
      <c r="H10" s="534"/>
      <c r="I10" s="534"/>
      <c r="J10" s="534"/>
      <c r="K10" s="534"/>
      <c r="L10" s="534"/>
      <c r="M10" s="534"/>
      <c r="N10" s="534"/>
      <c r="O10" s="534"/>
      <c r="P10" s="534"/>
      <c r="Q10" s="534"/>
      <c r="R10" s="534"/>
      <c r="S10" s="534"/>
      <c r="T10" s="534"/>
      <c r="U10" s="534"/>
      <c r="V10" s="534"/>
      <c r="W10" s="534"/>
      <c r="X10" s="534"/>
      <c r="Y10" s="534"/>
      <c r="Z10" s="535"/>
    </row>
    <row r="11" spans="1:26" ht="14.15" customHeight="1" x14ac:dyDescent="0.35">
      <c r="A11" s="144"/>
      <c r="B11" s="145"/>
      <c r="C11" s="146"/>
      <c r="D11" s="146"/>
      <c r="E11" s="146"/>
      <c r="F11" s="146"/>
      <c r="G11" s="146"/>
      <c r="H11" s="146"/>
      <c r="I11" s="146"/>
      <c r="J11" s="146"/>
      <c r="K11" s="146"/>
      <c r="L11" s="146"/>
      <c r="M11" s="146"/>
      <c r="N11" s="146"/>
      <c r="O11" s="146"/>
      <c r="P11" s="146"/>
      <c r="Q11" s="146"/>
      <c r="R11" s="146"/>
      <c r="S11" s="146"/>
      <c r="T11" s="146"/>
      <c r="U11" s="146"/>
      <c r="V11" s="146"/>
      <c r="W11" s="146"/>
      <c r="X11" s="146"/>
      <c r="Y11" s="146"/>
      <c r="Z11" s="146"/>
    </row>
    <row r="12" spans="1:26" ht="14.5" customHeight="1" x14ac:dyDescent="0.35">
      <c r="A12" s="518" t="s">
        <v>163</v>
      </c>
      <c r="B12" s="518" t="s">
        <v>60</v>
      </c>
      <c r="C12" s="516" t="s">
        <v>14</v>
      </c>
      <c r="D12" s="516"/>
      <c r="E12" s="516"/>
      <c r="F12" s="516"/>
      <c r="G12" s="516"/>
      <c r="H12" s="516"/>
      <c r="I12" s="516"/>
      <c r="J12" s="516"/>
      <c r="K12" s="383" t="s">
        <v>302</v>
      </c>
      <c r="L12" s="383"/>
      <c r="M12" s="383"/>
      <c r="N12" s="383"/>
      <c r="O12" s="516"/>
      <c r="P12" s="516"/>
      <c r="Q12" s="516"/>
      <c r="R12" s="516"/>
      <c r="S12" s="516"/>
      <c r="T12" s="516"/>
      <c r="U12" s="516"/>
      <c r="V12" s="516"/>
      <c r="W12" s="516"/>
      <c r="X12" s="516"/>
      <c r="Y12" s="516"/>
      <c r="Z12" s="516"/>
    </row>
    <row r="13" spans="1:26" ht="9" customHeight="1" x14ac:dyDescent="0.35">
      <c r="A13" s="518"/>
      <c r="B13" s="518"/>
      <c r="C13" s="516"/>
      <c r="D13" s="516"/>
      <c r="E13" s="516"/>
      <c r="F13" s="516"/>
      <c r="G13" s="516"/>
      <c r="H13" s="516"/>
      <c r="I13" s="516"/>
      <c r="J13" s="516"/>
      <c r="K13" s="148">
        <v>1</v>
      </c>
      <c r="L13" s="148">
        <v>2</v>
      </c>
      <c r="M13" s="147">
        <v>3</v>
      </c>
      <c r="N13" s="147">
        <v>4</v>
      </c>
      <c r="O13" s="516"/>
      <c r="P13" s="516"/>
      <c r="Q13" s="516"/>
      <c r="R13" s="516"/>
      <c r="S13" s="516"/>
      <c r="T13" s="516"/>
      <c r="U13" s="516"/>
      <c r="V13" s="516"/>
      <c r="W13" s="516"/>
      <c r="X13" s="516"/>
      <c r="Y13" s="516"/>
      <c r="Z13" s="516"/>
    </row>
    <row r="14" spans="1:26" ht="42" customHeight="1" x14ac:dyDescent="0.35">
      <c r="A14" s="529" t="s">
        <v>164</v>
      </c>
      <c r="B14" s="149" t="s">
        <v>165</v>
      </c>
      <c r="C14" s="375" t="s">
        <v>166</v>
      </c>
      <c r="D14" s="515"/>
      <c r="E14" s="515"/>
      <c r="F14" s="515"/>
      <c r="G14" s="515"/>
      <c r="H14" s="515"/>
      <c r="I14" s="515"/>
      <c r="J14" s="515"/>
      <c r="K14" s="150"/>
      <c r="L14" s="150">
        <v>1</v>
      </c>
      <c r="M14" s="150"/>
      <c r="N14" s="151"/>
      <c r="O14" s="529" t="s">
        <v>276</v>
      </c>
      <c r="P14" s="529"/>
      <c r="Q14" s="529"/>
      <c r="R14" s="529"/>
      <c r="S14" s="529"/>
      <c r="T14" s="529"/>
      <c r="U14" s="529"/>
      <c r="V14" s="529"/>
      <c r="W14" s="529"/>
      <c r="X14" s="529"/>
      <c r="Y14" s="529"/>
      <c r="Z14" s="529"/>
    </row>
    <row r="15" spans="1:26" ht="28" customHeight="1" x14ac:dyDescent="0.35">
      <c r="A15" s="529"/>
      <c r="B15" s="149" t="s">
        <v>295</v>
      </c>
      <c r="C15" s="375" t="s">
        <v>167</v>
      </c>
      <c r="D15" s="515"/>
      <c r="E15" s="515"/>
      <c r="F15" s="515"/>
      <c r="G15" s="515"/>
      <c r="H15" s="515"/>
      <c r="I15" s="515"/>
      <c r="J15" s="515"/>
      <c r="K15" s="150"/>
      <c r="L15" s="150"/>
      <c r="M15" s="150"/>
      <c r="N15" s="150">
        <v>1</v>
      </c>
      <c r="O15" s="530" t="s">
        <v>275</v>
      </c>
      <c r="P15" s="531"/>
      <c r="Q15" s="531"/>
      <c r="R15" s="531"/>
      <c r="S15" s="531"/>
      <c r="T15" s="531"/>
      <c r="U15" s="531"/>
      <c r="V15" s="531"/>
      <c r="W15" s="531"/>
      <c r="X15" s="531"/>
      <c r="Y15" s="531"/>
      <c r="Z15" s="532"/>
    </row>
    <row r="16" spans="1:26" ht="20.5" customHeight="1" x14ac:dyDescent="0.35">
      <c r="A16" s="529"/>
      <c r="B16" s="82" t="s">
        <v>168</v>
      </c>
      <c r="C16" s="529" t="s">
        <v>169</v>
      </c>
      <c r="D16" s="515"/>
      <c r="E16" s="515"/>
      <c r="F16" s="515"/>
      <c r="G16" s="515"/>
      <c r="H16" s="515"/>
      <c r="I16" s="515"/>
      <c r="J16" s="515"/>
      <c r="K16" s="150"/>
      <c r="L16" s="150"/>
      <c r="M16" s="150">
        <v>1</v>
      </c>
      <c r="N16" s="150">
        <v>1</v>
      </c>
      <c r="O16" s="529" t="s">
        <v>274</v>
      </c>
      <c r="P16" s="529"/>
      <c r="Q16" s="529"/>
      <c r="R16" s="529"/>
      <c r="S16" s="529"/>
      <c r="T16" s="529"/>
      <c r="U16" s="529"/>
      <c r="V16" s="529"/>
      <c r="W16" s="529"/>
      <c r="X16" s="529"/>
      <c r="Y16" s="529"/>
      <c r="Z16" s="529"/>
    </row>
    <row r="17" spans="1:26" ht="19.5" customHeight="1" x14ac:dyDescent="0.35">
      <c r="A17" s="514"/>
      <c r="B17" s="516" t="s">
        <v>27</v>
      </c>
      <c r="C17" s="516" t="s">
        <v>28</v>
      </c>
      <c r="D17" s="515"/>
      <c r="E17" s="515"/>
      <c r="F17" s="515"/>
      <c r="G17" s="515"/>
      <c r="H17" s="515"/>
      <c r="I17" s="515"/>
      <c r="J17" s="515"/>
      <c r="K17" s="515"/>
      <c r="L17" s="515"/>
      <c r="M17" s="515"/>
      <c r="N17" s="515"/>
      <c r="O17" s="517" t="s">
        <v>29</v>
      </c>
      <c r="P17" s="379" t="s">
        <v>306</v>
      </c>
      <c r="Q17" s="379" t="s">
        <v>310</v>
      </c>
      <c r="R17" s="379" t="s">
        <v>318</v>
      </c>
      <c r="S17" s="379" t="s">
        <v>319</v>
      </c>
      <c r="T17" s="379" t="s">
        <v>322</v>
      </c>
      <c r="U17" s="379" t="s">
        <v>338</v>
      </c>
      <c r="V17" s="379" t="s">
        <v>341</v>
      </c>
      <c r="W17" s="379" t="s">
        <v>350</v>
      </c>
      <c r="X17" s="379" t="s">
        <v>307</v>
      </c>
      <c r="Y17" s="516" t="s">
        <v>30</v>
      </c>
      <c r="Z17" s="515"/>
    </row>
    <row r="18" spans="1:26" ht="17.25" customHeight="1" x14ac:dyDescent="0.35">
      <c r="A18" s="515"/>
      <c r="B18" s="515"/>
      <c r="C18" s="147" t="s">
        <v>31</v>
      </c>
      <c r="D18" s="147" t="s">
        <v>32</v>
      </c>
      <c r="E18" s="147" t="s">
        <v>33</v>
      </c>
      <c r="F18" s="147" t="s">
        <v>34</v>
      </c>
      <c r="G18" s="147" t="s">
        <v>33</v>
      </c>
      <c r="H18" s="147" t="s">
        <v>35</v>
      </c>
      <c r="I18" s="147" t="s">
        <v>35</v>
      </c>
      <c r="J18" s="147" t="s">
        <v>34</v>
      </c>
      <c r="K18" s="147" t="s">
        <v>36</v>
      </c>
      <c r="L18" s="147" t="s">
        <v>37</v>
      </c>
      <c r="M18" s="147" t="s">
        <v>38</v>
      </c>
      <c r="N18" s="147" t="s">
        <v>39</v>
      </c>
      <c r="O18" s="517"/>
      <c r="P18" s="379"/>
      <c r="Q18" s="379"/>
      <c r="R18" s="379"/>
      <c r="S18" s="379"/>
      <c r="T18" s="379"/>
      <c r="U18" s="379"/>
      <c r="V18" s="379"/>
      <c r="W18" s="379"/>
      <c r="X18" s="379"/>
      <c r="Y18" s="147" t="s">
        <v>40</v>
      </c>
      <c r="Z18" s="147" t="s">
        <v>41</v>
      </c>
    </row>
    <row r="19" spans="1:26" ht="25.5" customHeight="1" x14ac:dyDescent="0.35">
      <c r="A19" s="306">
        <v>1</v>
      </c>
      <c r="B19" s="153" t="s">
        <v>170</v>
      </c>
      <c r="C19" s="307"/>
      <c r="D19" s="307"/>
      <c r="E19" s="307"/>
      <c r="F19" s="154"/>
      <c r="G19" s="154"/>
      <c r="H19" s="154"/>
      <c r="I19" s="154"/>
      <c r="J19" s="154"/>
      <c r="K19" s="154"/>
      <c r="L19" s="154"/>
      <c r="M19" s="154"/>
      <c r="N19" s="154"/>
      <c r="O19" s="155">
        <v>0</v>
      </c>
      <c r="P19" s="253"/>
      <c r="Q19" s="253"/>
      <c r="R19" s="253"/>
      <c r="S19" s="253"/>
      <c r="T19" s="253"/>
      <c r="U19" s="253"/>
      <c r="V19" s="253"/>
      <c r="W19" s="253"/>
      <c r="X19" s="253">
        <f>SUM(O19:W19)</f>
        <v>0</v>
      </c>
      <c r="Y19" s="156"/>
      <c r="Z19" s="157"/>
    </row>
    <row r="20" spans="1:26" ht="23" x14ac:dyDescent="0.35">
      <c r="A20" s="305">
        <v>2</v>
      </c>
      <c r="B20" s="78" t="s">
        <v>171</v>
      </c>
      <c r="C20" s="159"/>
      <c r="D20" s="159"/>
      <c r="E20" s="159"/>
      <c r="F20" s="159"/>
      <c r="G20" s="159"/>
      <c r="H20" s="154"/>
      <c r="I20" s="154"/>
      <c r="J20" s="154"/>
      <c r="K20" s="159"/>
      <c r="L20" s="159"/>
      <c r="M20" s="159"/>
      <c r="N20" s="159"/>
      <c r="O20" s="155">
        <v>0</v>
      </c>
      <c r="P20" s="155"/>
      <c r="Q20" s="155"/>
      <c r="R20" s="155"/>
      <c r="S20" s="155"/>
      <c r="T20" s="155"/>
      <c r="U20" s="155"/>
      <c r="V20" s="155"/>
      <c r="W20" s="155"/>
      <c r="X20" s="253">
        <f t="shared" ref="X20:X24" si="0">SUM(O20:W20)</f>
        <v>0</v>
      </c>
      <c r="Y20" s="160"/>
      <c r="Z20" s="157"/>
    </row>
    <row r="21" spans="1:26" ht="29.25" customHeight="1" x14ac:dyDescent="0.35">
      <c r="A21" s="305">
        <v>3</v>
      </c>
      <c r="B21" s="161" t="s">
        <v>172</v>
      </c>
      <c r="C21" s="308"/>
      <c r="D21" s="309"/>
      <c r="E21" s="309"/>
      <c r="F21" s="309"/>
      <c r="G21" s="309"/>
      <c r="H21" s="309"/>
      <c r="I21" s="304"/>
      <c r="J21" s="304"/>
      <c r="K21" s="304"/>
      <c r="L21" s="307"/>
      <c r="M21" s="307"/>
      <c r="N21" s="307"/>
      <c r="O21" s="155">
        <v>0</v>
      </c>
      <c r="P21" s="155"/>
      <c r="Q21" s="155"/>
      <c r="R21" s="155"/>
      <c r="S21" s="155"/>
      <c r="T21" s="155"/>
      <c r="U21" s="155"/>
      <c r="V21" s="155"/>
      <c r="W21" s="155"/>
      <c r="X21" s="253">
        <f t="shared" si="0"/>
        <v>0</v>
      </c>
      <c r="Y21" s="160"/>
      <c r="Z21" s="157"/>
    </row>
    <row r="22" spans="1:26" ht="22.5" customHeight="1" x14ac:dyDescent="0.35">
      <c r="A22" s="306">
        <v>4</v>
      </c>
      <c r="B22" s="161" t="s">
        <v>277</v>
      </c>
      <c r="C22" s="308"/>
      <c r="D22" s="309"/>
      <c r="E22" s="309"/>
      <c r="F22" s="309"/>
      <c r="G22" s="309"/>
      <c r="H22" s="309"/>
      <c r="I22" s="308"/>
      <c r="J22" s="309"/>
      <c r="K22" s="309"/>
      <c r="L22" s="309"/>
      <c r="M22" s="309"/>
      <c r="N22" s="309"/>
      <c r="O22" s="155">
        <v>0</v>
      </c>
      <c r="P22" s="155"/>
      <c r="Q22" s="155"/>
      <c r="R22" s="155"/>
      <c r="S22" s="155"/>
      <c r="T22" s="155"/>
      <c r="U22" s="155"/>
      <c r="V22" s="155"/>
      <c r="W22" s="155"/>
      <c r="X22" s="253">
        <f t="shared" si="0"/>
        <v>0</v>
      </c>
      <c r="Y22" s="160"/>
      <c r="Z22" s="157"/>
    </row>
    <row r="23" spans="1:26" ht="87" customHeight="1" x14ac:dyDescent="0.35">
      <c r="A23" s="305">
        <v>5</v>
      </c>
      <c r="B23" s="157" t="s">
        <v>173</v>
      </c>
      <c r="C23" s="154"/>
      <c r="D23" s="154"/>
      <c r="E23" s="154"/>
      <c r="F23" s="154"/>
      <c r="G23" s="154"/>
      <c r="H23" s="154"/>
      <c r="I23" s="154"/>
      <c r="J23" s="154"/>
      <c r="K23" s="154"/>
      <c r="L23" s="154"/>
      <c r="M23" s="154"/>
      <c r="N23" s="154"/>
      <c r="O23" s="155">
        <v>0</v>
      </c>
      <c r="P23" s="155"/>
      <c r="Q23" s="155"/>
      <c r="R23" s="155"/>
      <c r="S23" s="155"/>
      <c r="T23" s="155"/>
      <c r="U23" s="155"/>
      <c r="V23" s="155"/>
      <c r="W23" s="155"/>
      <c r="X23" s="253">
        <f t="shared" si="0"/>
        <v>0</v>
      </c>
      <c r="Y23" s="160"/>
      <c r="Z23" s="157"/>
    </row>
    <row r="24" spans="1:26" ht="34.5" x14ac:dyDescent="0.35">
      <c r="A24" s="305">
        <v>6</v>
      </c>
      <c r="B24" s="78" t="s">
        <v>174</v>
      </c>
      <c r="C24" s="304"/>
      <c r="D24" s="304"/>
      <c r="E24" s="304"/>
      <c r="F24" s="304"/>
      <c r="G24" s="304"/>
      <c r="H24" s="304"/>
      <c r="I24" s="307"/>
      <c r="J24" s="304"/>
      <c r="K24" s="309"/>
      <c r="L24" s="304"/>
      <c r="M24" s="304"/>
      <c r="N24" s="304"/>
      <c r="O24" s="155">
        <v>0</v>
      </c>
      <c r="P24" s="155"/>
      <c r="Q24" s="155"/>
      <c r="R24" s="155"/>
      <c r="S24" s="155"/>
      <c r="T24" s="155"/>
      <c r="U24" s="155"/>
      <c r="V24" s="155"/>
      <c r="W24" s="155"/>
      <c r="X24" s="253">
        <f t="shared" si="0"/>
        <v>0</v>
      </c>
      <c r="Y24" s="160"/>
      <c r="Z24" s="157"/>
    </row>
    <row r="25" spans="1:26" ht="17.25" customHeight="1" x14ac:dyDescent="0.35">
      <c r="A25" s="162"/>
      <c r="B25" s="162" t="s">
        <v>107</v>
      </c>
      <c r="C25" s="162"/>
      <c r="D25" s="162"/>
      <c r="E25" s="162"/>
      <c r="F25" s="162"/>
      <c r="G25" s="162"/>
      <c r="H25" s="162"/>
      <c r="I25" s="162"/>
      <c r="J25" s="162"/>
      <c r="K25" s="162"/>
      <c r="L25" s="162"/>
      <c r="M25" s="162"/>
      <c r="N25" s="162"/>
      <c r="O25" s="163">
        <v>0</v>
      </c>
      <c r="P25" s="163">
        <v>0</v>
      </c>
      <c r="Q25" s="163">
        <v>0</v>
      </c>
      <c r="R25" s="163">
        <v>0</v>
      </c>
      <c r="S25" s="163">
        <v>0</v>
      </c>
      <c r="T25" s="163">
        <v>0</v>
      </c>
      <c r="U25" s="163">
        <v>0</v>
      </c>
      <c r="V25" s="163">
        <v>0</v>
      </c>
      <c r="W25" s="163">
        <v>0</v>
      </c>
      <c r="X25" s="163">
        <v>0</v>
      </c>
      <c r="Y25" s="163"/>
      <c r="Z25" s="164"/>
    </row>
    <row r="26" spans="1:26" ht="17.25" customHeight="1" x14ac:dyDescent="0.35">
      <c r="A26" s="165"/>
      <c r="B26" s="166"/>
      <c r="C26" s="166"/>
      <c r="D26" s="166"/>
      <c r="E26" s="166"/>
      <c r="F26" s="166"/>
      <c r="G26" s="166"/>
      <c r="H26" s="166"/>
      <c r="I26" s="166"/>
      <c r="J26" s="166"/>
      <c r="K26" s="166"/>
      <c r="L26" s="166"/>
      <c r="M26" s="166"/>
      <c r="N26" s="166"/>
      <c r="O26" s="167"/>
      <c r="P26" s="167"/>
      <c r="Q26" s="167"/>
      <c r="R26" s="167"/>
      <c r="S26" s="167"/>
      <c r="T26" s="167"/>
      <c r="U26" s="167"/>
      <c r="V26" s="167"/>
      <c r="W26" s="167"/>
      <c r="X26" s="167"/>
      <c r="Y26" s="167"/>
      <c r="Z26" s="168"/>
    </row>
    <row r="27" spans="1:26" ht="12" customHeight="1" x14ac:dyDescent="0.35">
      <c r="A27" s="518" t="s">
        <v>175</v>
      </c>
      <c r="B27" s="518" t="s">
        <v>60</v>
      </c>
      <c r="C27" s="516" t="s">
        <v>14</v>
      </c>
      <c r="D27" s="516"/>
      <c r="E27" s="516"/>
      <c r="F27" s="516"/>
      <c r="G27" s="516"/>
      <c r="H27" s="516"/>
      <c r="I27" s="516"/>
      <c r="J27" s="516"/>
      <c r="K27" s="383" t="s">
        <v>15</v>
      </c>
      <c r="L27" s="383"/>
      <c r="M27" s="383"/>
      <c r="N27" s="383"/>
      <c r="O27" s="519"/>
      <c r="P27" s="519"/>
      <c r="Q27" s="519"/>
      <c r="R27" s="519"/>
      <c r="S27" s="519"/>
      <c r="T27" s="519"/>
      <c r="U27" s="519"/>
      <c r="V27" s="519"/>
      <c r="W27" s="519"/>
      <c r="X27" s="519"/>
      <c r="Y27" s="519"/>
      <c r="Z27" s="520"/>
    </row>
    <row r="28" spans="1:26" ht="12" customHeight="1" x14ac:dyDescent="0.35">
      <c r="A28" s="518"/>
      <c r="B28" s="518"/>
      <c r="C28" s="516"/>
      <c r="D28" s="516"/>
      <c r="E28" s="516"/>
      <c r="F28" s="516"/>
      <c r="G28" s="516"/>
      <c r="H28" s="516"/>
      <c r="I28" s="516"/>
      <c r="J28" s="516"/>
      <c r="K28" s="148">
        <v>1</v>
      </c>
      <c r="L28" s="148">
        <v>2</v>
      </c>
      <c r="M28" s="147">
        <v>3</v>
      </c>
      <c r="N28" s="147">
        <v>4</v>
      </c>
      <c r="O28" s="521"/>
      <c r="P28" s="521"/>
      <c r="Q28" s="521"/>
      <c r="R28" s="521"/>
      <c r="S28" s="521"/>
      <c r="T28" s="521"/>
      <c r="U28" s="521"/>
      <c r="V28" s="521"/>
      <c r="W28" s="521"/>
      <c r="X28" s="521"/>
      <c r="Y28" s="521"/>
      <c r="Z28" s="522"/>
    </row>
    <row r="29" spans="1:26" ht="26.25" customHeight="1" x14ac:dyDescent="0.35">
      <c r="A29" s="304" t="s">
        <v>176</v>
      </c>
      <c r="B29" s="169" t="s">
        <v>177</v>
      </c>
      <c r="C29" s="539" t="s">
        <v>178</v>
      </c>
      <c r="D29" s="540"/>
      <c r="E29" s="540"/>
      <c r="F29" s="540"/>
      <c r="G29" s="540"/>
      <c r="H29" s="540"/>
      <c r="I29" s="540"/>
      <c r="J29" s="540"/>
      <c r="K29" s="150">
        <v>1</v>
      </c>
      <c r="L29" s="150">
        <v>1</v>
      </c>
      <c r="M29" s="150">
        <v>1</v>
      </c>
      <c r="N29" s="150">
        <v>1</v>
      </c>
      <c r="O29" s="375" t="s">
        <v>179</v>
      </c>
      <c r="P29" s="375"/>
      <c r="Q29" s="375"/>
      <c r="R29" s="375"/>
      <c r="S29" s="375"/>
      <c r="T29" s="375"/>
      <c r="U29" s="375"/>
      <c r="V29" s="375"/>
      <c r="W29" s="375"/>
      <c r="X29" s="375"/>
      <c r="Y29" s="515"/>
      <c r="Z29" s="515"/>
    </row>
    <row r="30" spans="1:26" ht="12.65" customHeight="1" x14ac:dyDescent="0.35">
      <c r="A30" s="523"/>
      <c r="B30" s="525" t="s">
        <v>27</v>
      </c>
      <c r="C30" s="526" t="s">
        <v>28</v>
      </c>
      <c r="D30" s="527"/>
      <c r="E30" s="527"/>
      <c r="F30" s="527"/>
      <c r="G30" s="527"/>
      <c r="H30" s="527"/>
      <c r="I30" s="527"/>
      <c r="J30" s="527"/>
      <c r="K30" s="527"/>
      <c r="L30" s="527"/>
      <c r="M30" s="527"/>
      <c r="N30" s="528"/>
      <c r="O30" s="517" t="s">
        <v>29</v>
      </c>
      <c r="P30" s="379" t="s">
        <v>306</v>
      </c>
      <c r="Q30" s="379" t="s">
        <v>310</v>
      </c>
      <c r="R30" s="379" t="s">
        <v>318</v>
      </c>
      <c r="S30" s="379" t="s">
        <v>319</v>
      </c>
      <c r="T30" s="379" t="s">
        <v>322</v>
      </c>
      <c r="U30" s="379" t="s">
        <v>338</v>
      </c>
      <c r="V30" s="379" t="s">
        <v>341</v>
      </c>
      <c r="W30" s="379" t="s">
        <v>341</v>
      </c>
      <c r="X30" s="379" t="s">
        <v>307</v>
      </c>
      <c r="Y30" s="526" t="s">
        <v>30</v>
      </c>
      <c r="Z30" s="528"/>
    </row>
    <row r="31" spans="1:26" ht="8.5" customHeight="1" x14ac:dyDescent="0.35">
      <c r="A31" s="524"/>
      <c r="B31" s="524"/>
      <c r="C31" s="170" t="s">
        <v>31</v>
      </c>
      <c r="D31" s="170" t="s">
        <v>32</v>
      </c>
      <c r="E31" s="170" t="s">
        <v>33</v>
      </c>
      <c r="F31" s="170" t="s">
        <v>34</v>
      </c>
      <c r="G31" s="170" t="s">
        <v>33</v>
      </c>
      <c r="H31" s="170" t="s">
        <v>35</v>
      </c>
      <c r="I31" s="170" t="s">
        <v>35</v>
      </c>
      <c r="J31" s="170" t="s">
        <v>34</v>
      </c>
      <c r="K31" s="170" t="s">
        <v>36</v>
      </c>
      <c r="L31" s="170" t="s">
        <v>37</v>
      </c>
      <c r="M31" s="170" t="s">
        <v>38</v>
      </c>
      <c r="N31" s="170" t="s">
        <v>39</v>
      </c>
      <c r="O31" s="517"/>
      <c r="P31" s="379"/>
      <c r="Q31" s="379"/>
      <c r="R31" s="379"/>
      <c r="S31" s="379"/>
      <c r="T31" s="379"/>
      <c r="U31" s="379"/>
      <c r="V31" s="379"/>
      <c r="W31" s="379"/>
      <c r="X31" s="379"/>
      <c r="Y31" s="170" t="s">
        <v>40</v>
      </c>
      <c r="Z31" s="170" t="s">
        <v>41</v>
      </c>
    </row>
    <row r="32" spans="1:26" ht="23.25" customHeight="1" x14ac:dyDescent="0.35">
      <c r="A32" s="514">
        <v>1</v>
      </c>
      <c r="B32" s="375" t="s">
        <v>244</v>
      </c>
      <c r="C32" s="154"/>
      <c r="D32" s="154"/>
      <c r="E32" s="154"/>
      <c r="F32" s="154"/>
      <c r="G32" s="154"/>
      <c r="H32" s="154"/>
      <c r="I32" s="154"/>
      <c r="J32" s="154"/>
      <c r="K32" s="154"/>
      <c r="L32" s="154"/>
      <c r="M32" s="154"/>
      <c r="N32" s="154"/>
      <c r="O32" s="155">
        <v>14544</v>
      </c>
      <c r="P32" s="253"/>
      <c r="Q32" s="253"/>
      <c r="R32" s="253"/>
      <c r="S32" s="253"/>
      <c r="T32" s="253"/>
      <c r="U32" s="253"/>
      <c r="V32" s="253"/>
      <c r="W32" s="253"/>
      <c r="X32" s="253">
        <f>SUM(O32:W32)</f>
        <v>14544</v>
      </c>
      <c r="Y32" s="160" t="s">
        <v>42</v>
      </c>
      <c r="Z32" s="171" t="s">
        <v>43</v>
      </c>
    </row>
    <row r="33" spans="1:26" ht="15" customHeight="1" x14ac:dyDescent="0.35">
      <c r="A33" s="378"/>
      <c r="B33" s="515"/>
      <c r="C33" s="154"/>
      <c r="D33" s="154"/>
      <c r="E33" s="154"/>
      <c r="F33" s="154"/>
      <c r="G33" s="154"/>
      <c r="H33" s="154"/>
      <c r="I33" s="154"/>
      <c r="J33" s="154"/>
      <c r="K33" s="154"/>
      <c r="L33" s="154"/>
      <c r="M33" s="154"/>
      <c r="N33" s="154"/>
      <c r="O33" s="155">
        <v>1212</v>
      </c>
      <c r="P33" s="155"/>
      <c r="Q33" s="155"/>
      <c r="R33" s="155"/>
      <c r="S33" s="155"/>
      <c r="T33" s="155"/>
      <c r="U33" s="155"/>
      <c r="V33" s="155"/>
      <c r="W33" s="155"/>
      <c r="X33" s="253">
        <f t="shared" ref="X33:X41" si="1">SUM(O33:W33)</f>
        <v>1212</v>
      </c>
      <c r="Y33" s="172" t="s">
        <v>44</v>
      </c>
      <c r="Z33" s="171" t="s">
        <v>45</v>
      </c>
    </row>
    <row r="34" spans="1:26" ht="15" customHeight="1" x14ac:dyDescent="0.35">
      <c r="A34" s="378"/>
      <c r="B34" s="515"/>
      <c r="C34" s="154"/>
      <c r="D34" s="154"/>
      <c r="E34" s="154"/>
      <c r="F34" s="154"/>
      <c r="G34" s="154"/>
      <c r="H34" s="154"/>
      <c r="I34" s="154"/>
      <c r="J34" s="154"/>
      <c r="K34" s="154"/>
      <c r="L34" s="154"/>
      <c r="M34" s="154"/>
      <c r="N34" s="154"/>
      <c r="O34" s="155">
        <v>500</v>
      </c>
      <c r="P34" s="155"/>
      <c r="Q34" s="155"/>
      <c r="R34" s="155"/>
      <c r="S34" s="155"/>
      <c r="T34" s="155"/>
      <c r="U34" s="155"/>
      <c r="V34" s="155"/>
      <c r="W34" s="155"/>
      <c r="X34" s="253">
        <f t="shared" si="1"/>
        <v>500</v>
      </c>
      <c r="Y34" s="172" t="s">
        <v>46</v>
      </c>
      <c r="Z34" s="171" t="s">
        <v>47</v>
      </c>
    </row>
    <row r="35" spans="1:26" ht="15" customHeight="1" x14ac:dyDescent="0.35">
      <c r="A35" s="378"/>
      <c r="B35" s="515"/>
      <c r="C35" s="154"/>
      <c r="D35" s="154"/>
      <c r="E35" s="154"/>
      <c r="F35" s="154"/>
      <c r="G35" s="154"/>
      <c r="H35" s="154"/>
      <c r="I35" s="154"/>
      <c r="J35" s="154"/>
      <c r="K35" s="154"/>
      <c r="L35" s="154"/>
      <c r="M35" s="154"/>
      <c r="N35" s="154"/>
      <c r="O35" s="155">
        <v>1695</v>
      </c>
      <c r="P35" s="155"/>
      <c r="Q35" s="155"/>
      <c r="R35" s="155"/>
      <c r="S35" s="155"/>
      <c r="T35" s="155"/>
      <c r="U35" s="155"/>
      <c r="V35" s="155"/>
      <c r="W35" s="155"/>
      <c r="X35" s="253">
        <f t="shared" si="1"/>
        <v>1695</v>
      </c>
      <c r="Y35" s="172" t="s">
        <v>48</v>
      </c>
      <c r="Z35" s="171" t="s">
        <v>180</v>
      </c>
    </row>
    <row r="36" spans="1:26" ht="15" customHeight="1" x14ac:dyDescent="0.35">
      <c r="A36" s="378"/>
      <c r="B36" s="515"/>
      <c r="C36" s="154"/>
      <c r="D36" s="154"/>
      <c r="E36" s="154"/>
      <c r="F36" s="154"/>
      <c r="G36" s="154"/>
      <c r="H36" s="154"/>
      <c r="I36" s="154"/>
      <c r="J36" s="154"/>
      <c r="K36" s="154"/>
      <c r="L36" s="154"/>
      <c r="M36" s="154"/>
      <c r="N36" s="154"/>
      <c r="O36" s="155">
        <v>1212</v>
      </c>
      <c r="P36" s="155"/>
      <c r="Q36" s="155"/>
      <c r="R36" s="155"/>
      <c r="S36" s="155"/>
      <c r="T36" s="155"/>
      <c r="U36" s="155"/>
      <c r="V36" s="155"/>
      <c r="W36" s="155"/>
      <c r="X36" s="253">
        <f t="shared" si="1"/>
        <v>1212</v>
      </c>
      <c r="Y36" s="172" t="s">
        <v>50</v>
      </c>
      <c r="Z36" s="171" t="s">
        <v>51</v>
      </c>
    </row>
    <row r="37" spans="1:26" ht="38" customHeight="1" x14ac:dyDescent="0.35">
      <c r="A37" s="378"/>
      <c r="B37" s="515"/>
      <c r="C37" s="154"/>
      <c r="D37" s="154"/>
      <c r="E37" s="154"/>
      <c r="F37" s="154"/>
      <c r="G37" s="154"/>
      <c r="H37" s="154"/>
      <c r="I37" s="154"/>
      <c r="J37" s="154"/>
      <c r="K37" s="154"/>
      <c r="L37" s="154"/>
      <c r="M37" s="154"/>
      <c r="N37" s="154"/>
      <c r="O37" s="155">
        <f>1212-80.5-53</f>
        <v>1078.5</v>
      </c>
      <c r="P37" s="155"/>
      <c r="Q37" s="155"/>
      <c r="R37" s="155"/>
      <c r="S37" s="155"/>
      <c r="T37" s="155"/>
      <c r="U37" s="155"/>
      <c r="V37" s="155">
        <v>-1028.5</v>
      </c>
      <c r="W37" s="155"/>
      <c r="X37" s="253">
        <f t="shared" si="1"/>
        <v>50</v>
      </c>
      <c r="Y37" s="160" t="s">
        <v>52</v>
      </c>
      <c r="Z37" s="354" t="s">
        <v>320</v>
      </c>
    </row>
    <row r="38" spans="1:26" ht="25.5" customHeight="1" x14ac:dyDescent="0.35">
      <c r="A38" s="305">
        <v>2</v>
      </c>
      <c r="B38" s="161" t="s">
        <v>181</v>
      </c>
      <c r="C38" s="173"/>
      <c r="D38" s="173"/>
      <c r="E38" s="173"/>
      <c r="F38" s="304"/>
      <c r="G38" s="174"/>
      <c r="H38" s="174"/>
      <c r="I38" s="174"/>
      <c r="J38" s="304"/>
      <c r="K38" s="173"/>
      <c r="L38" s="154"/>
      <c r="M38" s="154"/>
      <c r="N38" s="154"/>
      <c r="O38" s="155">
        <v>0</v>
      </c>
      <c r="P38" s="155"/>
      <c r="Q38" s="155"/>
      <c r="R38" s="155"/>
      <c r="S38" s="155"/>
      <c r="T38" s="155"/>
      <c r="U38" s="155"/>
      <c r="V38" s="155"/>
      <c r="W38" s="155"/>
      <c r="X38" s="253">
        <f t="shared" si="1"/>
        <v>0</v>
      </c>
      <c r="Y38" s="175"/>
      <c r="Z38" s="176"/>
    </row>
    <row r="39" spans="1:26" ht="24.65" customHeight="1" x14ac:dyDescent="0.35">
      <c r="A39" s="305">
        <v>3</v>
      </c>
      <c r="B39" s="157" t="s">
        <v>303</v>
      </c>
      <c r="C39" s="304"/>
      <c r="D39" s="304"/>
      <c r="E39" s="154"/>
      <c r="F39" s="304"/>
      <c r="G39" s="177"/>
      <c r="H39" s="154"/>
      <c r="I39" s="304"/>
      <c r="J39" s="178"/>
      <c r="K39" s="154"/>
      <c r="L39" s="304"/>
      <c r="M39" s="304"/>
      <c r="N39" s="154"/>
      <c r="O39" s="155">
        <v>0</v>
      </c>
      <c r="P39" s="155"/>
      <c r="Q39" s="155"/>
      <c r="R39" s="155"/>
      <c r="S39" s="155"/>
      <c r="T39" s="155"/>
      <c r="U39" s="155"/>
      <c r="V39" s="155"/>
      <c r="W39" s="155"/>
      <c r="X39" s="253">
        <f t="shared" si="1"/>
        <v>0</v>
      </c>
      <c r="Y39" s="78"/>
      <c r="Z39" s="78"/>
    </row>
    <row r="40" spans="1:26" ht="46" x14ac:dyDescent="0.35">
      <c r="A40" s="343">
        <v>4</v>
      </c>
      <c r="B40" s="35" t="s">
        <v>65</v>
      </c>
      <c r="C40" s="34"/>
      <c r="D40" s="34"/>
      <c r="E40" s="34"/>
      <c r="F40" s="34"/>
      <c r="G40" s="34"/>
      <c r="H40" s="34"/>
      <c r="I40" s="34"/>
      <c r="J40" s="34"/>
      <c r="K40" s="303"/>
      <c r="L40" s="303"/>
      <c r="M40" s="303"/>
      <c r="N40" s="303"/>
      <c r="O40" s="160">
        <v>90.5</v>
      </c>
      <c r="P40" s="160"/>
      <c r="Q40" s="160"/>
      <c r="R40" s="160"/>
      <c r="S40" s="160"/>
      <c r="T40" s="160"/>
      <c r="U40" s="160"/>
      <c r="V40" s="160"/>
      <c r="W40" s="160"/>
      <c r="X40" s="253">
        <f t="shared" si="1"/>
        <v>90.5</v>
      </c>
      <c r="Y40" s="52" t="s">
        <v>64</v>
      </c>
      <c r="Z40" s="35" t="s">
        <v>63</v>
      </c>
    </row>
    <row r="41" spans="1:26" ht="34" customHeight="1" x14ac:dyDescent="0.35">
      <c r="A41" s="343">
        <v>5</v>
      </c>
      <c r="B41" s="35" t="s">
        <v>272</v>
      </c>
      <c r="C41" s="302"/>
      <c r="D41" s="302"/>
      <c r="E41" s="302"/>
      <c r="F41" s="302"/>
      <c r="G41" s="302"/>
      <c r="H41" s="302"/>
      <c r="I41" s="302"/>
      <c r="J41" s="302"/>
      <c r="K41" s="302"/>
      <c r="L41" s="34"/>
      <c r="M41" s="34"/>
      <c r="N41" s="34"/>
      <c r="O41" s="155">
        <v>6413.5</v>
      </c>
      <c r="P41" s="155"/>
      <c r="Q41" s="155"/>
      <c r="R41" s="155"/>
      <c r="S41" s="155"/>
      <c r="T41" s="155"/>
      <c r="U41" s="155"/>
      <c r="V41" s="155"/>
      <c r="W41" s="155">
        <v>-6413.5</v>
      </c>
      <c r="X41" s="253">
        <f t="shared" si="1"/>
        <v>0</v>
      </c>
      <c r="Y41" s="52" t="s">
        <v>273</v>
      </c>
      <c r="Z41" s="360" t="s">
        <v>325</v>
      </c>
    </row>
    <row r="42" spans="1:26" ht="18" customHeight="1" x14ac:dyDescent="0.35">
      <c r="A42" s="162"/>
      <c r="B42" s="301" t="s">
        <v>107</v>
      </c>
      <c r="C42" s="179"/>
      <c r="D42" s="179"/>
      <c r="E42" s="179"/>
      <c r="F42" s="179"/>
      <c r="G42" s="179"/>
      <c r="H42" s="179"/>
      <c r="I42" s="179"/>
      <c r="J42" s="179"/>
      <c r="K42" s="179"/>
      <c r="L42" s="179"/>
      <c r="M42" s="179"/>
      <c r="N42" s="180"/>
      <c r="O42" s="181">
        <f>SUM(O32:O41)</f>
        <v>26745.5</v>
      </c>
      <c r="P42" s="181">
        <f>SUM(P32:P41)</f>
        <v>0</v>
      </c>
      <c r="Q42" s="181">
        <f t="shared" ref="Q42:R42" si="2">SUM(Q32:Q41)</f>
        <v>0</v>
      </c>
      <c r="R42" s="181">
        <f t="shared" si="2"/>
        <v>0</v>
      </c>
      <c r="S42" s="181">
        <f t="shared" ref="S42:X42" si="3">SUM(S32:S41)</f>
        <v>0</v>
      </c>
      <c r="T42" s="181">
        <f t="shared" si="3"/>
        <v>0</v>
      </c>
      <c r="U42" s="181">
        <f t="shared" si="3"/>
        <v>0</v>
      </c>
      <c r="V42" s="181">
        <f t="shared" si="3"/>
        <v>-1028.5</v>
      </c>
      <c r="W42" s="181">
        <f t="shared" si="3"/>
        <v>-6413.5</v>
      </c>
      <c r="X42" s="181">
        <f t="shared" si="3"/>
        <v>19303.5</v>
      </c>
      <c r="Y42" s="181"/>
      <c r="Z42" s="182"/>
    </row>
    <row r="43" spans="1:26" ht="15" customHeight="1" x14ac:dyDescent="0.35">
      <c r="A43" s="325"/>
      <c r="B43" s="183" t="s">
        <v>158</v>
      </c>
      <c r="C43" s="184"/>
      <c r="D43" s="185"/>
      <c r="E43" s="185"/>
      <c r="F43" s="185"/>
      <c r="G43" s="185"/>
      <c r="H43" s="185"/>
      <c r="I43" s="185"/>
      <c r="J43" s="185"/>
      <c r="K43" s="185"/>
      <c r="L43" s="185"/>
      <c r="M43" s="185"/>
      <c r="N43" s="186"/>
      <c r="O43" s="187">
        <f>SUM(O42+O25)</f>
        <v>26745.5</v>
      </c>
      <c r="P43" s="187">
        <f>SUM(P42+P25)</f>
        <v>0</v>
      </c>
      <c r="Q43" s="187">
        <f t="shared" ref="Q43:R43" si="4">SUM(Q42+Q25)</f>
        <v>0</v>
      </c>
      <c r="R43" s="187">
        <f t="shared" si="4"/>
        <v>0</v>
      </c>
      <c r="S43" s="187">
        <f t="shared" ref="S43:X43" si="5">SUM(S42+S25)</f>
        <v>0</v>
      </c>
      <c r="T43" s="187">
        <f t="shared" si="5"/>
        <v>0</v>
      </c>
      <c r="U43" s="187">
        <f t="shared" si="5"/>
        <v>0</v>
      </c>
      <c r="V43" s="187">
        <f t="shared" si="5"/>
        <v>-1028.5</v>
      </c>
      <c r="W43" s="187">
        <f t="shared" si="5"/>
        <v>-6413.5</v>
      </c>
      <c r="X43" s="187">
        <f t="shared" si="5"/>
        <v>19303.5</v>
      </c>
      <c r="Y43" s="188"/>
      <c r="Z43" s="189"/>
    </row>
    <row r="44" spans="1:26" ht="15.75" customHeight="1" x14ac:dyDescent="0.35">
      <c r="B44" s="190"/>
      <c r="O44" s="191"/>
      <c r="P44" s="191"/>
      <c r="Q44" s="191"/>
      <c r="R44" s="191"/>
      <c r="S44" s="191"/>
      <c r="T44" s="191"/>
      <c r="U44" s="191"/>
      <c r="V44" s="191"/>
      <c r="W44" s="191"/>
      <c r="X44" s="191"/>
    </row>
    <row r="45" spans="1:26" ht="15.75" customHeight="1" x14ac:dyDescent="0.35"/>
    <row r="46" spans="1:26" ht="15.75" customHeight="1" x14ac:dyDescent="0.35"/>
    <row r="47" spans="1:26" ht="15.75" customHeight="1" x14ac:dyDescent="0.35"/>
    <row r="48" spans="1:26"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sheetData>
  <mergeCells count="60">
    <mergeCell ref="C29:J29"/>
    <mergeCell ref="O29:Z29"/>
    <mergeCell ref="V17:V18"/>
    <mergeCell ref="V30:V31"/>
    <mergeCell ref="B6:Z6"/>
    <mergeCell ref="B7:Z7"/>
    <mergeCell ref="B8:Z8"/>
    <mergeCell ref="B9:Z9"/>
    <mergeCell ref="B10:Z10"/>
    <mergeCell ref="Y17:Z17"/>
    <mergeCell ref="W17:W18"/>
    <mergeCell ref="X17:X18"/>
    <mergeCell ref="U30:U31"/>
    <mergeCell ref="T30:T31"/>
    <mergeCell ref="Y30:Z30"/>
    <mergeCell ref="W30:W31"/>
    <mergeCell ref="B5:Z5"/>
    <mergeCell ref="C1:Z1"/>
    <mergeCell ref="C2:J2"/>
    <mergeCell ref="K2:Z2"/>
    <mergeCell ref="C3:J3"/>
    <mergeCell ref="K3:Z3"/>
    <mergeCell ref="A14:A16"/>
    <mergeCell ref="C14:J14"/>
    <mergeCell ref="O14:Z14"/>
    <mergeCell ref="C15:J15"/>
    <mergeCell ref="O15:Z15"/>
    <mergeCell ref="C16:J16"/>
    <mergeCell ref="O16:Z16"/>
    <mergeCell ref="A12:A13"/>
    <mergeCell ref="B12:B13"/>
    <mergeCell ref="C12:J13"/>
    <mergeCell ref="K12:N12"/>
    <mergeCell ref="O12:Z13"/>
    <mergeCell ref="X30:X31"/>
    <mergeCell ref="A32:A37"/>
    <mergeCell ref="B32:B37"/>
    <mergeCell ref="A30:A31"/>
    <mergeCell ref="B30:B31"/>
    <mergeCell ref="C30:N30"/>
    <mergeCell ref="Q30:Q31"/>
    <mergeCell ref="R30:R31"/>
    <mergeCell ref="S30:S31"/>
    <mergeCell ref="O30:O31"/>
    <mergeCell ref="A17:A18"/>
    <mergeCell ref="B17:B18"/>
    <mergeCell ref="C17:N17"/>
    <mergeCell ref="O17:O18"/>
    <mergeCell ref="P30:P31"/>
    <mergeCell ref="A27:A28"/>
    <mergeCell ref="B27:B28"/>
    <mergeCell ref="C27:J28"/>
    <mergeCell ref="K27:N27"/>
    <mergeCell ref="O27:Z28"/>
    <mergeCell ref="P17:P18"/>
    <mergeCell ref="Q17:Q18"/>
    <mergeCell ref="R17:R18"/>
    <mergeCell ref="S17:S18"/>
    <mergeCell ref="U17:U18"/>
    <mergeCell ref="T17:T18"/>
  </mergeCells>
  <dataValidations disablePrompts="1" count="1">
    <dataValidation type="list" allowBlank="1" showErrorMessage="1" sqref="A9" xr:uid="{C72CA7FD-4F25-4967-A7B9-D19D5A974DBC}">
      <formula1>#REF!</formula1>
    </dataValidation>
  </dataValidations>
  <pageMargins left="0.70866141732283472" right="0.70866141732283472" top="0.74803149606299213" bottom="0.74803149606299213" header="0.31496062992125984" footer="0.31496062992125984"/>
  <pageSetup paperSize="9" scale="52" fitToHeight="0" orientation="landscape"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91849-5039-4BB9-A5D7-867CB2C7CEED}">
  <sheetPr>
    <pageSetUpPr fitToPage="1"/>
  </sheetPr>
  <dimension ref="B8:Q15"/>
  <sheetViews>
    <sheetView tabSelected="1" topLeftCell="E4" workbookViewId="0">
      <selection activeCell="L19" sqref="L19"/>
    </sheetView>
  </sheetViews>
  <sheetFormatPr baseColWidth="10" defaultColWidth="11" defaultRowHeight="14" x14ac:dyDescent="0.3"/>
  <cols>
    <col min="1" max="1" width="7.1796875" style="310" customWidth="1"/>
    <col min="2" max="2" width="5.54296875" style="310" customWidth="1"/>
    <col min="3" max="3" width="50.26953125" style="324" customWidth="1"/>
    <col min="4" max="13" width="16.81640625" style="310" customWidth="1"/>
    <col min="14" max="14" width="12.453125" style="310" hidden="1" customWidth="1"/>
    <col min="15" max="15" width="13.7265625" style="310" hidden="1" customWidth="1"/>
    <col min="16" max="16384" width="11" style="310"/>
  </cols>
  <sheetData>
    <row r="8" spans="2:17" x14ac:dyDescent="0.3">
      <c r="B8" s="543" t="s">
        <v>282</v>
      </c>
      <c r="C8" s="543"/>
      <c r="D8" s="543"/>
      <c r="E8" s="543"/>
      <c r="F8" s="543"/>
      <c r="G8" s="543"/>
      <c r="H8" s="543"/>
      <c r="I8" s="543"/>
      <c r="J8" s="543"/>
      <c r="K8" s="543"/>
      <c r="L8" s="543"/>
      <c r="M8" s="543"/>
      <c r="N8" s="543"/>
      <c r="O8" s="543"/>
    </row>
    <row r="9" spans="2:17" ht="26" x14ac:dyDescent="0.3">
      <c r="B9" s="311" t="s">
        <v>279</v>
      </c>
      <c r="C9" s="342" t="s">
        <v>80</v>
      </c>
      <c r="D9" s="312" t="s">
        <v>29</v>
      </c>
      <c r="E9" s="312" t="s">
        <v>304</v>
      </c>
      <c r="F9" s="312" t="s">
        <v>311</v>
      </c>
      <c r="G9" s="312" t="s">
        <v>316</v>
      </c>
      <c r="H9" s="312" t="s">
        <v>317</v>
      </c>
      <c r="I9" s="312" t="s">
        <v>323</v>
      </c>
      <c r="J9" s="312" t="s">
        <v>339</v>
      </c>
      <c r="K9" s="312" t="s">
        <v>351</v>
      </c>
      <c r="L9" s="312" t="s">
        <v>342</v>
      </c>
      <c r="M9" s="312" t="s">
        <v>305</v>
      </c>
      <c r="N9" s="312" t="s">
        <v>280</v>
      </c>
      <c r="O9" s="312" t="s">
        <v>281</v>
      </c>
      <c r="P9" s="313"/>
    </row>
    <row r="10" spans="2:17" ht="37.5" x14ac:dyDescent="0.3">
      <c r="B10" s="314">
        <v>1</v>
      </c>
      <c r="C10" s="315" t="s">
        <v>185</v>
      </c>
      <c r="D10" s="316">
        <f>Reforestación!O102</f>
        <v>46007.5</v>
      </c>
      <c r="E10" s="316">
        <f>Reforestación!P102</f>
        <v>0</v>
      </c>
      <c r="F10" s="316">
        <f>Reforestación!Q102</f>
        <v>0</v>
      </c>
      <c r="G10" s="316">
        <f>Reforestación!R102</f>
        <v>0</v>
      </c>
      <c r="H10" s="316">
        <f>Reforestación!S102</f>
        <v>0</v>
      </c>
      <c r="I10" s="316">
        <f>Reforestación!T102</f>
        <v>-1799.9999999999995</v>
      </c>
      <c r="J10" s="316">
        <f>Reforestación!U102</f>
        <v>0</v>
      </c>
      <c r="K10" s="316">
        <f>Reforestación!V102</f>
        <v>648.5</v>
      </c>
      <c r="L10" s="316">
        <f>Reforestación!W102</f>
        <v>-3034.52</v>
      </c>
      <c r="M10" s="316">
        <f>Reforestación!X102</f>
        <v>41821.480000000003</v>
      </c>
      <c r="N10" s="316"/>
      <c r="O10" s="317"/>
      <c r="Q10" s="318"/>
    </row>
    <row r="11" spans="2:17" ht="30.75" customHeight="1" x14ac:dyDescent="0.3">
      <c r="B11" s="314">
        <v>2</v>
      </c>
      <c r="C11" s="315" t="s">
        <v>11</v>
      </c>
      <c r="D11" s="316">
        <f>'Educación '!O35</f>
        <v>59974</v>
      </c>
      <c r="E11" s="316">
        <f>'Educación '!P35</f>
        <v>0</v>
      </c>
      <c r="F11" s="316">
        <f>'Educación '!Q35</f>
        <v>0</v>
      </c>
      <c r="G11" s="316">
        <f>'Educación '!R35</f>
        <v>0</v>
      </c>
      <c r="H11" s="316">
        <f>'Educación '!S35</f>
        <v>0</v>
      </c>
      <c r="I11" s="316">
        <f>'Educación '!T35</f>
        <v>0</v>
      </c>
      <c r="J11" s="316">
        <f>'Educación '!U35</f>
        <v>0</v>
      </c>
      <c r="K11" s="316">
        <f>'Educación '!V35</f>
        <v>-460</v>
      </c>
      <c r="L11" s="316">
        <f>'Educación '!W35</f>
        <v>0</v>
      </c>
      <c r="M11" s="316">
        <f>'Educación '!X35</f>
        <v>59514</v>
      </c>
      <c r="N11" s="316"/>
      <c r="O11" s="317"/>
      <c r="Q11" s="318"/>
    </row>
    <row r="12" spans="2:17" ht="22.5" customHeight="1" x14ac:dyDescent="0.3">
      <c r="B12" s="314">
        <v>3</v>
      </c>
      <c r="C12" s="315" t="s">
        <v>110</v>
      </c>
      <c r="D12" s="316">
        <f>'Autoridad Amb'!O78</f>
        <v>214035</v>
      </c>
      <c r="E12" s="316">
        <f>'Autoridad Amb'!P78</f>
        <v>0</v>
      </c>
      <c r="F12" s="316">
        <f>'Autoridad Amb'!Q78</f>
        <v>0</v>
      </c>
      <c r="G12" s="316">
        <f>'Autoridad Amb'!R78</f>
        <v>0</v>
      </c>
      <c r="H12" s="316">
        <f>'Autoridad Amb'!S78</f>
        <v>0</v>
      </c>
      <c r="I12" s="316">
        <f>'Autoridad Amb'!T78</f>
        <v>0</v>
      </c>
      <c r="J12" s="316">
        <f>'Autoridad Amb'!U78</f>
        <v>0</v>
      </c>
      <c r="K12" s="316">
        <f>'Autoridad Amb'!V78</f>
        <v>-3610</v>
      </c>
      <c r="L12" s="316">
        <f>'Autoridad Amb'!W78</f>
        <v>-169</v>
      </c>
      <c r="M12" s="316">
        <f>'Autoridad Amb'!X78</f>
        <v>210256</v>
      </c>
      <c r="N12" s="316"/>
      <c r="O12" s="317"/>
      <c r="Q12" s="318"/>
    </row>
    <row r="13" spans="2:17" ht="25" x14ac:dyDescent="0.3">
      <c r="B13" s="314">
        <v>4</v>
      </c>
      <c r="C13" s="315" t="s">
        <v>81</v>
      </c>
      <c r="D13" s="316">
        <f>Regularización!O56</f>
        <v>20238</v>
      </c>
      <c r="E13" s="316">
        <f>Regularización!P56</f>
        <v>0</v>
      </c>
      <c r="F13" s="316">
        <f>Regularización!Q56</f>
        <v>0</v>
      </c>
      <c r="G13" s="316">
        <f>Regularización!R56</f>
        <v>0</v>
      </c>
      <c r="H13" s="316">
        <f>Regularización!S56</f>
        <v>0</v>
      </c>
      <c r="I13" s="316">
        <f>Regularización!T56</f>
        <v>0</v>
      </c>
      <c r="J13" s="316">
        <f>Regularización!U56</f>
        <v>0</v>
      </c>
      <c r="K13" s="316">
        <f>Regularización!V56</f>
        <v>4450</v>
      </c>
      <c r="L13" s="316">
        <f>Regularización!W56</f>
        <v>-7170</v>
      </c>
      <c r="M13" s="316">
        <f>Regularización!X56</f>
        <v>17518</v>
      </c>
      <c r="N13" s="316"/>
      <c r="O13" s="317"/>
      <c r="Q13" s="318"/>
    </row>
    <row r="14" spans="2:17" ht="25" x14ac:dyDescent="0.3">
      <c r="B14" s="314">
        <v>5</v>
      </c>
      <c r="C14" s="315" t="s">
        <v>161</v>
      </c>
      <c r="D14" s="316">
        <f>Conservación!O43</f>
        <v>26745.5</v>
      </c>
      <c r="E14" s="316">
        <f>Conservación!P43</f>
        <v>0</v>
      </c>
      <c r="F14" s="316">
        <f>Conservación!Q43</f>
        <v>0</v>
      </c>
      <c r="G14" s="316">
        <f>Conservación!R43</f>
        <v>0</v>
      </c>
      <c r="H14" s="316">
        <f>Conservación!S43</f>
        <v>0</v>
      </c>
      <c r="I14" s="316">
        <f>Conservación!T43</f>
        <v>0</v>
      </c>
      <c r="J14" s="316">
        <f>Conservación!U43</f>
        <v>0</v>
      </c>
      <c r="K14" s="316">
        <f>Conservación!V43</f>
        <v>-1028.5</v>
      </c>
      <c r="L14" s="316">
        <f>Conservación!W43</f>
        <v>-6413.5</v>
      </c>
      <c r="M14" s="316">
        <f>Conservación!X43</f>
        <v>19303.5</v>
      </c>
      <c r="N14" s="316"/>
      <c r="O14" s="317"/>
      <c r="Q14" s="318"/>
    </row>
    <row r="15" spans="2:17" s="322" customFormat="1" x14ac:dyDescent="0.35">
      <c r="B15" s="319"/>
      <c r="C15" s="320" t="s">
        <v>104</v>
      </c>
      <c r="D15" s="321">
        <f>SUM(D10:D14)</f>
        <v>367000</v>
      </c>
      <c r="E15" s="321">
        <f t="shared" ref="E15:M15" si="0">SUM(E10:E14)</f>
        <v>0</v>
      </c>
      <c r="F15" s="321">
        <f t="shared" si="0"/>
        <v>0</v>
      </c>
      <c r="G15" s="321">
        <f t="shared" si="0"/>
        <v>0</v>
      </c>
      <c r="H15" s="321">
        <f t="shared" si="0"/>
        <v>0</v>
      </c>
      <c r="I15" s="321">
        <f t="shared" ref="I15:L15" si="1">SUM(I10:I14)</f>
        <v>-1799.9999999999995</v>
      </c>
      <c r="J15" s="321">
        <f t="shared" si="1"/>
        <v>0</v>
      </c>
      <c r="K15" s="321">
        <f t="shared" si="1"/>
        <v>0</v>
      </c>
      <c r="L15" s="321">
        <f t="shared" si="1"/>
        <v>-16787.02</v>
      </c>
      <c r="M15" s="321">
        <f t="shared" si="0"/>
        <v>348412.98</v>
      </c>
      <c r="N15" s="321">
        <f t="shared" ref="N15:O15" si="2">SUM(N10:N14)</f>
        <v>0</v>
      </c>
      <c r="O15" s="321">
        <f t="shared" si="2"/>
        <v>0</v>
      </c>
      <c r="Q15" s="323"/>
    </row>
  </sheetData>
  <mergeCells count="1">
    <mergeCell ref="B8:O8"/>
  </mergeCells>
  <pageMargins left="0.7" right="0.7" top="0.75" bottom="0.75" header="0.3" footer="0.3"/>
  <pageSetup paperSize="9"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Reforestación</vt:lpstr>
      <vt:lpstr>Educación </vt:lpstr>
      <vt:lpstr>Autoridad Amb</vt:lpstr>
      <vt:lpstr>Regularización</vt:lpstr>
      <vt:lpstr>Conservación</vt:lpstr>
      <vt:lpstr>Resumen</vt:lpstr>
      <vt:lpstr>'Autoridad Amb'!Títulos_a_imprimir</vt:lpstr>
      <vt:lpstr>Conservación!Títulos_a_imprimir</vt:lpstr>
      <vt:lpstr>'Educación '!Títulos_a_imprimir</vt:lpstr>
      <vt:lpstr>Reforestación!Títulos_a_imprimir</vt:lpstr>
      <vt:lpstr>Regularización!Títulos_a_imprimir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SALDA╤A MORALES EVELYN ESTEFANIA</dc:creator>
  <cp:lastModifiedBy>Lucía Elizabeth Cevallos</cp:lastModifiedBy>
  <cp:lastPrinted>2025-09-24T20:55:59Z</cp:lastPrinted>
  <dcterms:created xsi:type="dcterms:W3CDTF">2023-09-05T15:24:23Z</dcterms:created>
  <dcterms:modified xsi:type="dcterms:W3CDTF">2026-02-23T15:43:44Z</dcterms:modified>
</cp:coreProperties>
</file>