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8BB559BB-1C2E-4CC1-95E4-EB776E87899C}" xr6:coauthVersionLast="47" xr6:coauthVersionMax="47" xr10:uidLastSave="{00000000-0000-0000-0000-000000000000}"/>
  <bookViews>
    <workbookView xWindow="-110" yWindow="-110" windowWidth="19420" windowHeight="10420" tabRatio="654" xr2:uid="{00000000-000D-0000-FFFF-FFFF00000000}"/>
  </bookViews>
  <sheets>
    <sheet name="THH" sheetId="21" r:id="rId1"/>
    <sheet name="Resumen" sheetId="24" r:id="rId2"/>
  </sheets>
  <definedNames>
    <definedName name="_xlnm.Print_Titles" localSheetId="0">THH!$18:$19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1" i="24" l="1"/>
  <c r="E10" i="24"/>
  <c r="F10" i="24"/>
  <c r="G10" i="24"/>
  <c r="H10" i="24"/>
  <c r="I10" i="24"/>
  <c r="J10" i="24"/>
  <c r="K10" i="24"/>
  <c r="V152" i="21"/>
  <c r="V137" i="21"/>
  <c r="V122" i="21"/>
  <c r="V100" i="21"/>
  <c r="V38" i="21"/>
  <c r="V153" i="21" s="1"/>
  <c r="U152" i="21"/>
  <c r="U137" i="21"/>
  <c r="U122" i="21"/>
  <c r="U100" i="21"/>
  <c r="U38" i="21"/>
  <c r="T152" i="21"/>
  <c r="T137" i="21"/>
  <c r="T122" i="21"/>
  <c r="T100" i="21"/>
  <c r="T38" i="21"/>
  <c r="T153" i="21" l="1"/>
  <c r="I11" i="24" s="1"/>
  <c r="U153" i="21"/>
  <c r="J11" i="24" s="1"/>
  <c r="S152" i="21"/>
  <c r="S137" i="21"/>
  <c r="S122" i="21"/>
  <c r="S100" i="21"/>
  <c r="S38" i="21"/>
  <c r="S153" i="21" l="1"/>
  <c r="R152" i="21"/>
  <c r="Q152" i="21"/>
  <c r="R137" i="21"/>
  <c r="Q137" i="21"/>
  <c r="R122" i="21"/>
  <c r="Q122" i="21"/>
  <c r="R100" i="21"/>
  <c r="Q100" i="21"/>
  <c r="R38" i="21"/>
  <c r="Q38" i="21"/>
  <c r="X56" i="21"/>
  <c r="P152" i="21"/>
  <c r="P137" i="21"/>
  <c r="P122" i="21"/>
  <c r="P100" i="21"/>
  <c r="P38" i="21"/>
  <c r="W152" i="21"/>
  <c r="X145" i="21"/>
  <c r="X146" i="21"/>
  <c r="X147" i="21"/>
  <c r="X149" i="21"/>
  <c r="X150" i="21"/>
  <c r="X151" i="21"/>
  <c r="W137" i="21"/>
  <c r="X130" i="21"/>
  <c r="X131" i="21"/>
  <c r="X132" i="21"/>
  <c r="X133" i="21"/>
  <c r="X134" i="21"/>
  <c r="X135" i="21"/>
  <c r="X136" i="21"/>
  <c r="X129" i="21"/>
  <c r="W122" i="21"/>
  <c r="X121" i="21"/>
  <c r="X120" i="21"/>
  <c r="X119" i="21"/>
  <c r="X118" i="21"/>
  <c r="X117" i="21"/>
  <c r="X116" i="21"/>
  <c r="X115" i="21"/>
  <c r="X114" i="21"/>
  <c r="X113" i="21"/>
  <c r="X112" i="21"/>
  <c r="X111" i="21"/>
  <c r="X110" i="21"/>
  <c r="X109" i="21"/>
  <c r="X108" i="21"/>
  <c r="X107" i="21"/>
  <c r="X97" i="21"/>
  <c r="X98" i="21"/>
  <c r="X37" i="21"/>
  <c r="W38" i="21"/>
  <c r="X21" i="21"/>
  <c r="X22" i="21"/>
  <c r="X23" i="21"/>
  <c r="X24" i="21"/>
  <c r="X25" i="21"/>
  <c r="X26" i="21"/>
  <c r="X27" i="21"/>
  <c r="X28" i="21"/>
  <c r="X29" i="21"/>
  <c r="X30" i="21"/>
  <c r="X31" i="21"/>
  <c r="X32" i="21"/>
  <c r="X33" i="21"/>
  <c r="X34" i="21"/>
  <c r="X35" i="21"/>
  <c r="X36" i="21"/>
  <c r="X20" i="21"/>
  <c r="W100" i="21"/>
  <c r="X46" i="21"/>
  <c r="X47" i="21"/>
  <c r="X48" i="21"/>
  <c r="X49" i="21"/>
  <c r="X50" i="21"/>
  <c r="X51" i="21"/>
  <c r="X52" i="21"/>
  <c r="X53" i="21"/>
  <c r="X54" i="21"/>
  <c r="X55" i="21"/>
  <c r="X57" i="21"/>
  <c r="X58" i="21"/>
  <c r="X59" i="21"/>
  <c r="X60" i="21"/>
  <c r="X61" i="21"/>
  <c r="X62" i="21"/>
  <c r="X63" i="21"/>
  <c r="X64" i="21"/>
  <c r="X65" i="21"/>
  <c r="X66" i="21"/>
  <c r="X67" i="21"/>
  <c r="X68" i="21"/>
  <c r="X69" i="21"/>
  <c r="X70" i="21"/>
  <c r="X71" i="21"/>
  <c r="X72" i="21"/>
  <c r="X73" i="21"/>
  <c r="X74" i="21"/>
  <c r="X75" i="21"/>
  <c r="X76" i="21"/>
  <c r="X77" i="21"/>
  <c r="X78" i="21"/>
  <c r="X79" i="21"/>
  <c r="X80" i="21"/>
  <c r="X81" i="21"/>
  <c r="X82" i="21"/>
  <c r="X83" i="21"/>
  <c r="X84" i="21"/>
  <c r="X85" i="21"/>
  <c r="X86" i="21"/>
  <c r="X87" i="21"/>
  <c r="X88" i="21"/>
  <c r="X89" i="21"/>
  <c r="X90" i="21"/>
  <c r="X91" i="21"/>
  <c r="X92" i="21"/>
  <c r="X93" i="21"/>
  <c r="X94" i="21"/>
  <c r="X95" i="21"/>
  <c r="X96" i="21"/>
  <c r="X99" i="21"/>
  <c r="X45" i="21"/>
  <c r="O137" i="21"/>
  <c r="O38" i="21"/>
  <c r="Q153" i="21" l="1"/>
  <c r="R153" i="21"/>
  <c r="G11" i="24" s="1"/>
  <c r="H11" i="24"/>
  <c r="X137" i="21"/>
  <c r="P153" i="21"/>
  <c r="X122" i="21"/>
  <c r="X100" i="21"/>
  <c r="X38" i="21"/>
  <c r="W153" i="21"/>
  <c r="L10" i="24" s="1"/>
  <c r="L11" i="24" s="1"/>
  <c r="O148" i="21"/>
  <c r="X148" i="21" s="1"/>
  <c r="O144" i="21"/>
  <c r="X144" i="21" s="1"/>
  <c r="X152" i="21" s="1"/>
  <c r="E11" i="24" l="1"/>
  <c r="F11" i="24"/>
  <c r="X153" i="21"/>
  <c r="M10" i="24" s="1"/>
  <c r="M11" i="24" s="1"/>
  <c r="O152" i="21"/>
  <c r="O100" i="21" l="1"/>
  <c r="O122" i="21" l="1"/>
  <c r="O153" i="21" s="1"/>
  <c r="D10" i="24" s="1"/>
  <c r="D11" i="24" s="1"/>
  <c r="A108" i="21" l="1"/>
  <c r="A109" i="21" s="1"/>
  <c r="A110" i="21" s="1"/>
  <c r="A111" i="21" s="1"/>
  <c r="A112" i="21" s="1"/>
  <c r="A113" i="21" s="1"/>
  <c r="A114" i="21" s="1"/>
  <c r="A115" i="21" s="1"/>
  <c r="A118" i="21" s="1"/>
  <c r="A119" i="21" s="1"/>
  <c r="A120" i="21" s="1"/>
  <c r="A121" i="21" s="1"/>
  <c r="A21" i="21" l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C16" authorId="0" shapeId="0" xr:uid="{00000000-0006-0000-0000-000001000000}">
      <text>
        <r>
          <rPr>
            <b/>
            <sz val="9"/>
            <rFont val="Tahoma"/>
            <family val="2"/>
          </rPr>
          <t>Mariela Hidalgo:</t>
        </r>
        <r>
          <rPr>
            <sz val="9"/>
            <rFont val="Tahoma"/>
            <family val="2"/>
          </rPr>
          <t xml:space="preserve">
#Total de perfiles elaboradosx100/                                           cantidad total del cargos en el distributivo</t>
        </r>
      </text>
    </comment>
    <comment ref="C17" authorId="0" shapeId="0" xr:uid="{00000000-0006-0000-0000-000002000000}">
      <text>
        <r>
          <rPr>
            <b/>
            <sz val="9"/>
            <rFont val="Tahoma"/>
            <family val="2"/>
          </rPr>
          <t>Mariela Hidalgo:</t>
        </r>
        <r>
          <rPr>
            <sz val="9"/>
            <rFont val="Tahoma"/>
            <family val="2"/>
          </rPr>
          <t xml:space="preserve">
#Total de perfiles elaboradosx100/                                           cantidad total del cargos en el distributivo</t>
        </r>
      </text>
    </comment>
    <comment ref="T35" authorId="0" shapeId="0" xr:uid="{65C5D325-DE27-4E6A-8CF0-7421FB7F65FF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</commentList>
</comments>
</file>

<file path=xl/sharedStrings.xml><?xml version="1.0" encoding="utf-8"?>
<sst xmlns="http://schemas.openxmlformats.org/spreadsheetml/2006/main" count="384" uniqueCount="220">
  <si>
    <t xml:space="preserve">Dirección / Unidad: </t>
  </si>
  <si>
    <t>Periodo de ejecución:</t>
  </si>
  <si>
    <t>Objetivos de Desarrollo Sostenible</t>
  </si>
  <si>
    <t>Objetivos Nacionales:</t>
  </si>
  <si>
    <t>Objetivos Provinciales:</t>
  </si>
  <si>
    <t>Objetivos en GPR</t>
  </si>
  <si>
    <t>Proyecto</t>
  </si>
  <si>
    <t>Propósito / Objetivo</t>
  </si>
  <si>
    <t>Resultado 1 / Componente 1</t>
  </si>
  <si>
    <t>Indicadores de Gestión
Institucional</t>
  </si>
  <si>
    <t>Método de Cálculo</t>
  </si>
  <si>
    <t>Meta trimestral</t>
  </si>
  <si>
    <t>Actividades</t>
  </si>
  <si>
    <t>Cronograma</t>
  </si>
  <si>
    <t>Valor Asignado</t>
  </si>
  <si>
    <t>Partida Presupuestaria</t>
  </si>
  <si>
    <t>E</t>
  </si>
  <si>
    <t>F</t>
  </si>
  <si>
    <t>M</t>
  </si>
  <si>
    <t>A</t>
  </si>
  <si>
    <t>J</t>
  </si>
  <si>
    <t>S</t>
  </si>
  <si>
    <t>O</t>
  </si>
  <si>
    <t>N</t>
  </si>
  <si>
    <t>D</t>
  </si>
  <si>
    <t>Código</t>
  </si>
  <si>
    <t>Denominación</t>
  </si>
  <si>
    <t xml:space="preserve">TOTAL </t>
  </si>
  <si>
    <t>Gestión de Talento humano</t>
  </si>
  <si>
    <t>Enero-Diciembre</t>
  </si>
  <si>
    <t>Promover el crecimiento economico inclusivo y sostenible, el emplero y el trabajo decente para todos.</t>
  </si>
  <si>
    <t xml:space="preserve">Fortalecer la institucionalidad y gobernanza local, mediante prácticas transparentes con participación activa de la ciudadanía </t>
  </si>
  <si>
    <t>Incrementar el desempeño del Talento Humano</t>
  </si>
  <si>
    <t>Gestión de Talento Humano</t>
  </si>
  <si>
    <t>Desarrollar políticas adecuadas de Administración de Talento Humano y procesos que permitan la racionalización y dotación del personal necesario a través del análisis permanentes de los procesos, procedimientos , normas técnicas y procesos de evaluación .</t>
  </si>
  <si>
    <t>Sistema Integrado de  Gestión de Talento Humano</t>
  </si>
  <si>
    <t>Resultado 2 / Componente 2</t>
  </si>
  <si>
    <t>Desarrollo institucional y   régimen disciplinario</t>
  </si>
  <si>
    <t>Contratación de póliza de fidelidad tipo Blanket</t>
  </si>
  <si>
    <t>31.77.02.01</t>
  </si>
  <si>
    <t>Contratación y gestión para el pago oportuno de personal para las direcciones administrativas del GAD Provincial</t>
  </si>
  <si>
    <t>11.51.05.10</t>
  </si>
  <si>
    <t>Servicios personales por contrato</t>
  </si>
  <si>
    <t>11.51.01.05</t>
  </si>
  <si>
    <t>Remuneraciones Unificadas</t>
  </si>
  <si>
    <t>11.51.02.03</t>
  </si>
  <si>
    <t>Décimo tercer sueldo</t>
  </si>
  <si>
    <t>11.51.02.04</t>
  </si>
  <si>
    <t>Décimo cuarto sueldo</t>
  </si>
  <si>
    <t>11.51.06.01</t>
  </si>
  <si>
    <t>Aporte Patronal</t>
  </si>
  <si>
    <t>11.51.06.02</t>
  </si>
  <si>
    <t>Fondos de reserva</t>
  </si>
  <si>
    <t>11.51.07.07</t>
  </si>
  <si>
    <t>11.51.05.12</t>
  </si>
  <si>
    <t>Subrogación</t>
  </si>
  <si>
    <t>11.51.05.13</t>
  </si>
  <si>
    <t>Encargos</t>
  </si>
  <si>
    <t>11.51.05.09</t>
  </si>
  <si>
    <t>Horas extraordinarias y suplementarias</t>
  </si>
  <si>
    <t>Contratación y gestión para el pago oportuno de personal para las direcciones generadoras de valor agregado del GAD Provincial</t>
  </si>
  <si>
    <t>31.51.01.05</t>
  </si>
  <si>
    <t>31.51.02.03</t>
  </si>
  <si>
    <t>31.51.02.04</t>
  </si>
  <si>
    <t>31.51.06.01</t>
  </si>
  <si>
    <t>31.51.06.02</t>
  </si>
  <si>
    <t>31.51.07.07</t>
  </si>
  <si>
    <t>31.51.05.12</t>
  </si>
  <si>
    <t>31.51.05.13</t>
  </si>
  <si>
    <t>31.51.05.09</t>
  </si>
  <si>
    <t>Contratación y gestión para el pago oportuno de personal bajo código de trabajo del GAD Provincial</t>
  </si>
  <si>
    <t>42.71.01.06</t>
  </si>
  <si>
    <t>42.71.02.03</t>
  </si>
  <si>
    <t>42.71.02.04</t>
  </si>
  <si>
    <t>42.71.03.04</t>
  </si>
  <si>
    <t>42.71.03.06</t>
  </si>
  <si>
    <t>42.71.04.01</t>
  </si>
  <si>
    <t>42.71.04.08</t>
  </si>
  <si>
    <t>42.71.06.01</t>
  </si>
  <si>
    <t>42.71.06.02</t>
  </si>
  <si>
    <t>42.71.07.04</t>
  </si>
  <si>
    <t>Compensación por desahucio</t>
  </si>
  <si>
    <t>42.71.07.06</t>
  </si>
  <si>
    <t>42.71.07.09</t>
  </si>
  <si>
    <t>Por renuncia voluntaria</t>
  </si>
  <si>
    <t>42.71.07.07</t>
  </si>
  <si>
    <t>42.71.05.09</t>
  </si>
  <si>
    <t>Elaboración de informes de procedencia para la contratación de personal bajo la modalidad de contrato de servicios ocasionales</t>
  </si>
  <si>
    <t>Elaboración de informes de procedencia para la ontratación de personal bajo la modalidad de contrato de Código de Trabajo</t>
  </si>
  <si>
    <t>Elaboración de informes de procedencia para la contratación de personal bajo la modalidad de contrato de servicios profesionales</t>
  </si>
  <si>
    <t>Elaboración de informes de procedencia para el pago de horas suplementarias y extraordinarias</t>
  </si>
  <si>
    <t xml:space="preserve">Elaboración de informes varios </t>
  </si>
  <si>
    <t>Ejecución de procesos disciplinarios (amonestaciones y sanciones)</t>
  </si>
  <si>
    <t xml:space="preserve">Elaboración de informes de procedencia par exoneración del reloj biometrico </t>
  </si>
  <si>
    <t>Elaboración de acciones de personal de acuerdo a lo previsto en el Art. 21 del Reglamento General a la Ley Orgánica de Servicio Público</t>
  </si>
  <si>
    <t>Resultado 3 / Componente 3</t>
  </si>
  <si>
    <t>Nómina</t>
  </si>
  <si>
    <t>Recepción y distribución de documentación interna y externa, así como de la correspondencia</t>
  </si>
  <si>
    <t>Realización de memorándums, oficios, circulares, entre otros</t>
  </si>
  <si>
    <t>Custodio del manejo y administración del archivo de la Dirección</t>
  </si>
  <si>
    <t>Custodio del manejo y administración de los files personales de todo el personal de la Institución</t>
  </si>
  <si>
    <t>Apertura de files personales de trabajadores y Servidores del GADPSDT</t>
  </si>
  <si>
    <t>Archivo de Contratos de Trabajo en los files personales de los trabajadores y servidores del GADPSDT.</t>
  </si>
  <si>
    <t>Escaneo de documentación para colocar en los files (existentes) de los trabajadores y servidores de la Institución.</t>
  </si>
  <si>
    <t>Organización de la documentación en los files de los servidores y trabajadores del GADPSDT</t>
  </si>
  <si>
    <t>Realizar el análisis de descripción y valoración del puesto</t>
  </si>
  <si>
    <t>Elaborar estructura ocupacional  institucional</t>
  </si>
  <si>
    <t>Elaborar el plan de evaluación del desempeño</t>
  </si>
  <si>
    <t>Elaborar informes consolidados de los resultados de la evaluación de desempeño</t>
  </si>
  <si>
    <t>Realizar concursos de merito y oposición</t>
  </si>
  <si>
    <t>Aplicar pruebas psicométricas</t>
  </si>
  <si>
    <t>Ejecutar manual técnico de reclutamiento y selección del talento humano</t>
  </si>
  <si>
    <t>Elaborar informes de proceso selectivo</t>
  </si>
  <si>
    <t>Elaborar acciones de personal de nombramiento provisional y permanente</t>
  </si>
  <si>
    <t>Detectar las necesidades de capacitación</t>
  </si>
  <si>
    <t>Elaborar el plan de capacitaciones</t>
  </si>
  <si>
    <t xml:space="preserve">Realizar inducción al personal </t>
  </si>
  <si>
    <t>Elaboración de memorándums, oficios entre otros</t>
  </si>
  <si>
    <t xml:space="preserve">Alcanzar un cumplimiento del  70%  del plan de capacitaciones </t>
  </si>
  <si>
    <t>Alcanzar un cumplimiento del  100% en los procesos de concurso de méritos y oposición</t>
  </si>
  <si>
    <t xml:space="preserve">98 % de aplicación del manual de descripción, valoración y clasificación de puestos </t>
  </si>
  <si>
    <t>97%  del personal con evaluación de desempeño</t>
  </si>
  <si>
    <t>( Número de capacitaciones ejecutadas / número de capacitaciones programadas) x 100</t>
  </si>
  <si>
    <t>(Número de concursos realizados) / (número de concursos planificados) x 100</t>
  </si>
  <si>
    <t xml:space="preserve">(Número de perfiles elaborados) / (número de cargos en el distributivo) X 100 </t>
  </si>
  <si>
    <t xml:space="preserve">(Número de personal evaluado) / (total de personal) X 100 </t>
  </si>
  <si>
    <t xml:space="preserve">Contratación del servicio  de capacitaciones para el  personal administrativo </t>
  </si>
  <si>
    <t>Contratación del servicio de capacitación del personal generador de valor agregado</t>
  </si>
  <si>
    <t xml:space="preserve">Contratación del servicio de capacitación  para el  personal de Código de Trabajo </t>
  </si>
  <si>
    <t>Contratación de servicio de  sistema informático para la aplicación pruebas Psicométricas para ascensos y contratación de personal.</t>
  </si>
  <si>
    <t>11.53.06.12</t>
  </si>
  <si>
    <t>31.53.06.12</t>
  </si>
  <si>
    <t>42.73.06.12</t>
  </si>
  <si>
    <t>Capacitación a Servidores Públicos</t>
  </si>
  <si>
    <t>Arrendamiento y Licencias de Uso de Paquetes Informáticos</t>
  </si>
  <si>
    <t>11.53.07.02</t>
  </si>
  <si>
    <t>Elaboración de Acciones de Personal de acuerdo a lo previsto en el Art. 21 del reglamento de la LOSEP</t>
  </si>
  <si>
    <t>Elaboración de Calendario de Vacaciones</t>
  </si>
  <si>
    <t>Realizar Memorandums, oficios entre otros</t>
  </si>
  <si>
    <t>Registro de Contratos</t>
  </si>
  <si>
    <t>Control previo para el pago de horas suplementarias extraordinarias de personal de Losep y Código de Trabajo</t>
  </si>
  <si>
    <t>Actualización de Nómina de Personal GADPSDT</t>
  </si>
  <si>
    <t>Validación de las Declaraciones Juramentadas Patrimoniales.</t>
  </si>
  <si>
    <t>Registrar información de IESS</t>
  </si>
  <si>
    <t>Preparar información documentaria para el pago de liquidaciones de personal de Código de Trabajo y LOSEP</t>
  </si>
  <si>
    <t xml:space="preserve">Registrar contratos del personal de Código de Trabajo en la página del Ministerio de Trabajo </t>
  </si>
  <si>
    <t>Registro de novedades del biometrico de entradas y salidas del personal de LOSEP</t>
  </si>
  <si>
    <t>Y otras actividades que solicita el Director de la Dirección.</t>
  </si>
  <si>
    <t xml:space="preserve">Revisar y reportar   novedades mensuales  para pago de nomina </t>
  </si>
  <si>
    <t xml:space="preserve">Elaboración de roles del personal </t>
  </si>
  <si>
    <t>Elaboración de reformas POA y PAC</t>
  </si>
  <si>
    <t xml:space="preserve">Validación de declaraciones juradas electronicas </t>
  </si>
  <si>
    <t>47.51.01.05</t>
  </si>
  <si>
    <t>47.51.02.03</t>
  </si>
  <si>
    <t>47.51.02.04</t>
  </si>
  <si>
    <t>47.51.06.01</t>
  </si>
  <si>
    <t>47.51.06.02</t>
  </si>
  <si>
    <t>47.51.07.07</t>
  </si>
  <si>
    <t>47.51.05.12</t>
  </si>
  <si>
    <t>47.51.05.13</t>
  </si>
  <si>
    <t>PLAN  OPERATIVO ANUAL 2.025</t>
  </si>
  <si>
    <t xml:space="preserve">Renuncia Voluntaria </t>
  </si>
  <si>
    <t>31.51.07.09</t>
  </si>
  <si>
    <t>48.51.01.05</t>
  </si>
  <si>
    <t>48.51.02.03</t>
  </si>
  <si>
    <t>48.51.02.04</t>
  </si>
  <si>
    <t>48.51.06.01</t>
  </si>
  <si>
    <t>48.51.06.02</t>
  </si>
  <si>
    <t>48.51.07.07</t>
  </si>
  <si>
    <t>48.51.05.12</t>
  </si>
  <si>
    <t>48.51.05.13</t>
  </si>
  <si>
    <t>Contratación y gestión para el pago oportuno del personal de peaje (DIRECTOR)</t>
  </si>
  <si>
    <t>Contratación y gestión para el pago oportuno del personal de riego y drenaje (DIRECTOR)</t>
  </si>
  <si>
    <t>Resultado 4 / Componente 4</t>
  </si>
  <si>
    <t>TOTAL</t>
  </si>
  <si>
    <t>Resultado 5 / Componente 5</t>
  </si>
  <si>
    <t>porcentaje de puestos  de trabajos ocupados</t>
  </si>
  <si>
    <t>numero de puestos ocupados/ numero de puestos ocupados</t>
  </si>
  <si>
    <t>Porcentaje de cumplimiento en pago de la nomina</t>
  </si>
  <si>
    <t>( Porcentaje de cumplimiento ejecutado/porcentaje de cumplimiento programado) x100</t>
  </si>
  <si>
    <t xml:space="preserve">Desarrollo institucional y   régimen disciplinario </t>
  </si>
  <si>
    <t xml:space="preserve">SUBTOTAL </t>
  </si>
  <si>
    <t>Nº</t>
  </si>
  <si>
    <t>RESUMEN POA 2.025 DE LA DIRECCIÓN DE GESTIÓN DE TALENTO HUMANO</t>
  </si>
  <si>
    <t xml:space="preserve">Seguros </t>
  </si>
  <si>
    <t>Porcentaje de puestos  de trabajos ocupados</t>
  </si>
  <si>
    <t>Número de puestos ocupados/ número de puestos ocupados</t>
  </si>
  <si>
    <t>Aprobar y controlar los permisos, vacaciones y justificaciones</t>
  </si>
  <si>
    <t>Propender la construcción de un Estado eficiente, transparente y orientado al bienestar social</t>
  </si>
  <si>
    <t>11.53.06.06</t>
  </si>
  <si>
    <t xml:space="preserve">I Reforma </t>
  </si>
  <si>
    <t>Valor Total</t>
  </si>
  <si>
    <t xml:space="preserve">Proceso </t>
  </si>
  <si>
    <t xml:space="preserve">Valor </t>
  </si>
  <si>
    <t>I Reforma</t>
  </si>
  <si>
    <t>Total</t>
  </si>
  <si>
    <t>II Reforma</t>
  </si>
  <si>
    <t xml:space="preserve">II Reforma </t>
  </si>
  <si>
    <t>11.51.07.09</t>
  </si>
  <si>
    <t>Compensación por vacaciones no gozadas por cesación de funciones</t>
  </si>
  <si>
    <t>Compensación por transporte</t>
  </si>
  <si>
    <t>Alimentación</t>
  </si>
  <si>
    <t xml:space="preserve">III Reforma </t>
  </si>
  <si>
    <t xml:space="preserve">IV Reforma </t>
  </si>
  <si>
    <t>III Reforma</t>
  </si>
  <si>
    <t>IV Reforma</t>
  </si>
  <si>
    <t xml:space="preserve">V Reforma </t>
  </si>
  <si>
    <t>V Reforma</t>
  </si>
  <si>
    <t>Salarios Unificados</t>
  </si>
  <si>
    <t>Por cargas familiares</t>
  </si>
  <si>
    <t>Subsidios por antigüedad</t>
  </si>
  <si>
    <t>Fondo de reserva</t>
  </si>
  <si>
    <t>Beneficio por jubilación</t>
  </si>
  <si>
    <t>Honorarios por contratos civiles de servicios</t>
  </si>
  <si>
    <t xml:space="preserve">VI Reforma </t>
  </si>
  <si>
    <t>VI Reforma</t>
  </si>
  <si>
    <t xml:space="preserve">VII Reforma </t>
  </si>
  <si>
    <t>VII Reforma</t>
  </si>
  <si>
    <t xml:space="preserve">VIII Reforma 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</si>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</sst>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-* #,##0.00\ &quot;€&quot;_-;\-* #,##0.00\ &quot;€&quot;_-;_-* \-??\ &quot;€&quot;_-;_-@_-"/>
    <numFmt numFmtId="166" formatCode="#,##0.000"/>
    <numFmt numFmtId="167" formatCode="_-* #,##0.00\ &quot;€&quot;_-;\-* #,##0.00\ &quot;€&quot;_-;_-* &quot;-&quot;??\ &quot;€&quot;_-;_-@_-"/>
    <numFmt numFmtId="168" formatCode="0.0"/>
    <numFmt numFmtId="169" formatCode="#,##0.00;[Red]#,##0.00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i/>
      <sz val="11"/>
      <color indexed="55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9"/>
      <color rgb="FF000000"/>
      <name val="Arial"/>
      <family val="2"/>
    </font>
    <font>
      <sz val="11"/>
      <color rgb="FF000000"/>
      <name val="Calibri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theme="1" tint="4.9989318521683403E-2"/>
      <name val="Arial"/>
      <family val="2"/>
    </font>
    <font>
      <b/>
      <sz val="10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4">
    <xf numFmtId="0" fontId="0" fillId="0" borderId="0"/>
    <xf numFmtId="0" fontId="11" fillId="0" borderId="0"/>
    <xf numFmtId="0" fontId="7" fillId="0" borderId="0"/>
    <xf numFmtId="167" fontId="11" fillId="0" borderId="0" applyFont="0" applyFill="0" applyBorder="0" applyAlignment="0" applyProtection="0"/>
    <xf numFmtId="0" fontId="8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166" fontId="11" fillId="0" borderId="0" applyFont="0" applyFill="0" applyBorder="0" applyAlignment="0" applyProtection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0" fillId="0" borderId="0" applyBorder="0" applyProtection="0"/>
    <xf numFmtId="0" fontId="4" fillId="0" borderId="0"/>
    <xf numFmtId="0" fontId="4" fillId="0" borderId="0"/>
    <xf numFmtId="0" fontId="14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/>
    <xf numFmtId="0" fontId="7" fillId="0" borderId="0"/>
    <xf numFmtId="0" fontId="1" fillId="0" borderId="0"/>
  </cellStyleXfs>
  <cellXfs count="182">
    <xf numFmtId="0" fontId="0" fillId="0" borderId="0" xfId="0"/>
    <xf numFmtId="0" fontId="15" fillId="0" borderId="1" xfId="0" applyFont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/>
    </xf>
    <xf numFmtId="0" fontId="12" fillId="0" borderId="1" xfId="21" applyFont="1" applyBorder="1" applyAlignment="1">
      <alignment horizontal="center" vertical="center" wrapText="1"/>
    </xf>
    <xf numFmtId="0" fontId="12" fillId="0" borderId="1" xfId="19" applyFont="1" applyBorder="1" applyAlignment="1">
      <alignment horizontal="center" vertical="center" wrapText="1"/>
    </xf>
    <xf numFmtId="0" fontId="12" fillId="0" borderId="1" xfId="2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3" fontId="5" fillId="0" borderId="1" xfId="0" applyNumberFormat="1" applyFont="1" applyFill="1" applyBorder="1" applyAlignment="1">
      <alignment horizontal="right" vertical="center" wrapText="1"/>
    </xf>
    <xf numFmtId="0" fontId="5" fillId="3" borderId="1" xfId="14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3" borderId="1" xfId="14" applyFont="1" applyFill="1" applyBorder="1" applyAlignment="1">
      <alignment horizontal="left" vertical="center"/>
    </xf>
    <xf numFmtId="4" fontId="5" fillId="0" borderId="1" xfId="14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/>
    </xf>
    <xf numFmtId="0" fontId="5" fillId="3" borderId="1" xfId="14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right" vertical="center" wrapText="1"/>
    </xf>
    <xf numFmtId="4" fontId="5" fillId="3" borderId="1" xfId="14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169" fontId="5" fillId="0" borderId="1" xfId="14" applyNumberFormat="1" applyFont="1" applyFill="1" applyBorder="1" applyAlignment="1">
      <alignment horizontal="right" vertical="center"/>
    </xf>
    <xf numFmtId="0" fontId="5" fillId="0" borderId="1" xfId="22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/>
    </xf>
    <xf numFmtId="0" fontId="12" fillId="3" borderId="1" xfId="21" applyFont="1" applyFill="1" applyBorder="1" applyAlignment="1">
      <alignment horizontal="center" vertical="center" wrapText="1"/>
    </xf>
    <xf numFmtId="0" fontId="12" fillId="3" borderId="1" xfId="19" applyFont="1" applyFill="1" applyBorder="1" applyAlignment="1">
      <alignment horizontal="center" vertical="center" wrapText="1"/>
    </xf>
    <xf numFmtId="0" fontId="12" fillId="3" borderId="1" xfId="21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5" fillId="0" borderId="5" xfId="0" applyFont="1" applyBorder="1" applyAlignment="1">
      <alignment vertical="center" wrapText="1"/>
    </xf>
    <xf numFmtId="9" fontId="5" fillId="0" borderId="1" xfId="0" applyNumberFormat="1" applyFont="1" applyBorder="1" applyAlignment="1">
      <alignment horizontal="center" vertical="center" textRotation="90"/>
    </xf>
    <xf numFmtId="4" fontId="5" fillId="0" borderId="5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left" vertical="center" wrapText="1"/>
    </xf>
    <xf numFmtId="4" fontId="13" fillId="3" borderId="1" xfId="31" applyNumberFormat="1" applyFont="1" applyFill="1" applyBorder="1" applyAlignment="1">
      <alignment horizontal="right" vertical="center"/>
    </xf>
    <xf numFmtId="0" fontId="19" fillId="0" borderId="1" xfId="0" applyFont="1" applyBorder="1" applyAlignment="1">
      <alignment horizontal="right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22" applyFont="1" applyBorder="1" applyAlignment="1">
      <alignment horizontal="left" vertical="center" wrapText="1"/>
    </xf>
    <xf numFmtId="0" fontId="7" fillId="0" borderId="0" xfId="32"/>
    <xf numFmtId="0" fontId="20" fillId="0" borderId="1" xfId="32" applyFont="1" applyBorder="1" applyAlignment="1">
      <alignment horizontal="center" vertical="center"/>
    </xf>
    <xf numFmtId="0" fontId="21" fillId="0" borderId="0" xfId="32" applyFont="1" applyAlignment="1">
      <alignment vertical="center"/>
    </xf>
    <xf numFmtId="0" fontId="22" fillId="0" borderId="1" xfId="32" applyFont="1" applyBorder="1" applyAlignment="1">
      <alignment horizontal="center" vertical="center"/>
    </xf>
    <xf numFmtId="0" fontId="5" fillId="0" borderId="1" xfId="32" applyFont="1" applyBorder="1" applyAlignment="1">
      <alignment vertical="center" wrapText="1"/>
    </xf>
    <xf numFmtId="4" fontId="5" fillId="0" borderId="1" xfId="32" applyNumberFormat="1" applyFont="1" applyBorder="1" applyAlignment="1">
      <alignment vertical="center"/>
    </xf>
    <xf numFmtId="0" fontId="21" fillId="2" borderId="1" xfId="32" applyFont="1" applyFill="1" applyBorder="1"/>
    <xf numFmtId="0" fontId="6" fillId="2" borderId="1" xfId="32" applyFont="1" applyFill="1" applyBorder="1" applyAlignment="1">
      <alignment vertical="center"/>
    </xf>
    <xf numFmtId="4" fontId="6" fillId="2" borderId="1" xfId="32" applyNumberFormat="1" applyFont="1" applyFill="1" applyBorder="1" applyAlignment="1">
      <alignment vertical="center"/>
    </xf>
    <xf numFmtId="0" fontId="21" fillId="0" borderId="0" xfId="32" applyFont="1"/>
    <xf numFmtId="4" fontId="7" fillId="0" borderId="0" xfId="32" applyNumberFormat="1"/>
    <xf numFmtId="4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22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4" fontId="6" fillId="2" borderId="1" xfId="0" applyNumberFormat="1" applyFont="1" applyFill="1" applyBorder="1" applyAlignment="1">
      <alignment vertical="center"/>
    </xf>
    <xf numFmtId="1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textRotation="90"/>
    </xf>
    <xf numFmtId="0" fontId="5" fillId="0" borderId="0" xfId="0" applyFont="1"/>
    <xf numFmtId="0" fontId="6" fillId="0" borderId="8" xfId="0" applyFont="1" applyBorder="1" applyAlignment="1">
      <alignment horizontal="center" wrapText="1"/>
    </xf>
    <xf numFmtId="0" fontId="5" fillId="0" borderId="8" xfId="0" applyFont="1" applyBorder="1"/>
    <xf numFmtId="4" fontId="6" fillId="0" borderId="8" xfId="0" applyNumberFormat="1" applyFont="1" applyBorder="1"/>
    <xf numFmtId="0" fontId="5" fillId="0" borderId="0" xfId="0" applyFont="1" applyBorder="1"/>
    <xf numFmtId="0" fontId="6" fillId="4" borderId="1" xfId="0" applyFont="1" applyFill="1" applyBorder="1" applyAlignment="1">
      <alignment wrapText="1"/>
    </xf>
    <xf numFmtId="4" fontId="6" fillId="4" borderId="1" xfId="0" applyNumberFormat="1" applyFont="1" applyFill="1" applyBorder="1"/>
    <xf numFmtId="0" fontId="5" fillId="4" borderId="1" xfId="0" applyFont="1" applyFill="1" applyBorder="1"/>
    <xf numFmtId="0" fontId="5" fillId="4" borderId="0" xfId="0" applyFont="1" applyFill="1" applyAlignment="1">
      <alignment vertical="center"/>
    </xf>
    <xf numFmtId="0" fontId="6" fillId="4" borderId="3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4" fontId="6" fillId="4" borderId="1" xfId="0" applyNumberFormat="1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0" fontId="5" fillId="0" borderId="0" xfId="0" applyFont="1" applyFill="1" applyBorder="1"/>
    <xf numFmtId="0" fontId="6" fillId="4" borderId="3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2" fillId="4" borderId="1" xfId="21" applyFont="1" applyFill="1" applyBorder="1" applyAlignment="1">
      <alignment horizontal="center" vertical="center" wrapText="1"/>
    </xf>
    <xf numFmtId="0" fontId="12" fillId="4" borderId="1" xfId="19" applyFont="1" applyFill="1" applyBorder="1" applyAlignment="1">
      <alignment horizontal="center" vertical="center" wrapText="1"/>
    </xf>
    <xf numFmtId="0" fontId="12" fillId="4" borderId="1" xfId="2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4" fontId="5" fillId="0" borderId="0" xfId="0" applyNumberFormat="1" applyFont="1"/>
    <xf numFmtId="0" fontId="5" fillId="0" borderId="1" xfId="22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0" fontId="12" fillId="0" borderId="1" xfId="21" applyFont="1" applyFill="1" applyBorder="1" applyAlignment="1">
      <alignment horizontal="center" vertical="center" wrapText="1"/>
    </xf>
    <xf numFmtId="0" fontId="12" fillId="0" borderId="1" xfId="19" applyFont="1" applyFill="1" applyBorder="1" applyAlignment="1">
      <alignment horizontal="center" vertical="center" wrapText="1"/>
    </xf>
    <xf numFmtId="0" fontId="12" fillId="0" borderId="1" xfId="2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22" applyFont="1" applyBorder="1" applyAlignment="1">
      <alignment horizontal="left" vertical="center" wrapText="1"/>
    </xf>
    <xf numFmtId="0" fontId="5" fillId="0" borderId="13" xfId="22" applyFont="1" applyBorder="1" applyAlignment="1">
      <alignment horizontal="left" vertical="center" wrapText="1"/>
    </xf>
    <xf numFmtId="0" fontId="5" fillId="0" borderId="5" xfId="22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68" fontId="5" fillId="0" borderId="3" xfId="0" applyNumberFormat="1" applyFont="1" applyBorder="1" applyAlignment="1">
      <alignment horizontal="left" vertical="center" wrapText="1"/>
    </xf>
    <xf numFmtId="168" fontId="5" fillId="0" borderId="6" xfId="0" applyNumberFormat="1" applyFont="1" applyBorder="1" applyAlignment="1">
      <alignment horizontal="left" vertical="center" wrapText="1"/>
    </xf>
    <xf numFmtId="168" fontId="5" fillId="0" borderId="4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9" fontId="5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22" applyFont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0" borderId="11" xfId="32" applyFont="1" applyBorder="1" applyAlignment="1">
      <alignment horizontal="center" vertical="center" wrapText="1"/>
    </xf>
  </cellXfs>
  <cellStyles count="34">
    <cellStyle name="Excel Built-in Explanatory Text" xfId="16" xr:uid="{00000000-0005-0000-0000-000000000000}"/>
    <cellStyle name="Millares 3" xfId="5" xr:uid="{00000000-0005-0000-0000-000001000000}"/>
    <cellStyle name="Millares 4" xfId="9" xr:uid="{00000000-0005-0000-0000-000002000000}"/>
    <cellStyle name="Moneda 2" xfId="26" xr:uid="{00000000-0005-0000-0000-000003000000}"/>
    <cellStyle name="Moneda 3" xfId="3" xr:uid="{00000000-0005-0000-0000-000004000000}"/>
    <cellStyle name="Normal" xfId="0" builtinId="0"/>
    <cellStyle name="Normal 11 2" xfId="15" xr:uid="{00000000-0005-0000-0000-000006000000}"/>
    <cellStyle name="Normal 11 2 2 2 2" xfId="11" xr:uid="{00000000-0005-0000-0000-000007000000}"/>
    <cellStyle name="Normal 11 2 2 2 2 2" xfId="22" xr:uid="{00000000-0005-0000-0000-000008000000}"/>
    <cellStyle name="Normal 11 2 2 2 2 2 2 2" xfId="7" xr:uid="{00000000-0005-0000-0000-000009000000}"/>
    <cellStyle name="Normal 11 2 2 2 2 2 2 2 2" xfId="18" xr:uid="{00000000-0005-0000-0000-00000A000000}"/>
    <cellStyle name="Normal 11 2 2 2 2 2 2 2 3" xfId="23" xr:uid="{00000000-0005-0000-0000-00000B000000}"/>
    <cellStyle name="Normal 11 2 2 2 2 3" xfId="27" xr:uid="{00000000-0005-0000-0000-00000C000000}"/>
    <cellStyle name="Normal 14 3" xfId="8" xr:uid="{00000000-0005-0000-0000-00000D000000}"/>
    <cellStyle name="Normal 14 3 2" xfId="28" xr:uid="{00000000-0005-0000-0000-00000E000000}"/>
    <cellStyle name="Normal 2" xfId="12" xr:uid="{00000000-0005-0000-0000-00000F000000}"/>
    <cellStyle name="Normal 2 2" xfId="4" xr:uid="{00000000-0005-0000-0000-000010000000}"/>
    <cellStyle name="Normal 2 2 2" xfId="19" xr:uid="{00000000-0005-0000-0000-000011000000}"/>
    <cellStyle name="Normal 2 3" xfId="20" xr:uid="{00000000-0005-0000-0000-000012000000}"/>
    <cellStyle name="Normal 3" xfId="1" xr:uid="{00000000-0005-0000-0000-000013000000}"/>
    <cellStyle name="Normal 3 2" xfId="6" xr:uid="{00000000-0005-0000-0000-000014000000}"/>
    <cellStyle name="Normal 3 3" xfId="10" xr:uid="{00000000-0005-0000-0000-000015000000}"/>
    <cellStyle name="Normal 3 4" xfId="17" xr:uid="{00000000-0005-0000-0000-000016000000}"/>
    <cellStyle name="Normal 3 5" xfId="21" xr:uid="{00000000-0005-0000-0000-000017000000}"/>
    <cellStyle name="Normal 3 6" xfId="32" xr:uid="{0F972427-CD0B-4949-9981-1141BC4D7096}"/>
    <cellStyle name="Normal 3 7" xfId="33" xr:uid="{4F7251D7-9582-4E14-8740-31EFAE61EB51}"/>
    <cellStyle name="Normal 4" xfId="14" xr:uid="{00000000-0005-0000-0000-000018000000}"/>
    <cellStyle name="Normal 4 2" xfId="25" xr:uid="{00000000-0005-0000-0000-000019000000}"/>
    <cellStyle name="Normal 4 5 2 2" xfId="13" xr:uid="{00000000-0005-0000-0000-00001A000000}"/>
    <cellStyle name="Normal 4 5 2 2 2" xfId="29" xr:uid="{00000000-0005-0000-0000-00001B000000}"/>
    <cellStyle name="Normal 5" xfId="2" xr:uid="{00000000-0005-0000-0000-00001C000000}"/>
    <cellStyle name="Normal 6" xfId="24" xr:uid="{00000000-0005-0000-0000-00001D000000}"/>
    <cellStyle name="Normal_distributivo empleados reforma 2009 Corregido" xfId="31" xr:uid="{00000000-0005-0000-0000-00001E000000}"/>
    <cellStyle name="Porcentaje 2" xfId="30" xr:uid="{00000000-0005-0000-0000-00001F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234949</xdr:colOff>
      <xdr:row>0</xdr:row>
      <xdr:rowOff>38736</xdr:rowOff>
    </xdr:from>
    <xdr:to>
      <xdr:col>1</xdr:col>
      <xdr:colOff>1131165</xdr:colOff>
      <xdr:row>4</xdr:row>
      <xdr:rowOff>104776</xdr:rowOff>
    </xdr:to>
    <xdr:pic>
      <xdr:nvPicPr>
        <xdr:cNvPr id="3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4949" y="38736"/>
          <a:ext cx="2623416" cy="6502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104775</xdr:rowOff>
    </xdr:from>
    <xdr:to>
      <xdr:col>3</xdr:col>
      <xdr:colOff>593725</xdr:colOff>
      <xdr:row>5</xdr:row>
      <xdr:rowOff>66675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951B4710-98E2-4324-B6C5-44A5581EC1B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9075" y="288925"/>
          <a:ext cx="2895600" cy="698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61"/>
  <sheetViews>
    <sheetView tabSelected="1" topLeftCell="B148" workbookViewId="0">
      <selection activeCell="Q162" sqref="Q162"/>
    </sheetView>
  </sheetViews>
  <sheetFormatPr baseColWidth="10" defaultRowHeight="11.5"/>
  <cols>
    <col min="1" max="1" width="24.7265625" style="78" customWidth="1"/>
    <col min="2" max="2" width="28.1796875" style="78" customWidth="1"/>
    <col min="3" max="12" width="3.7265625" style="78" customWidth="1"/>
    <col min="13" max="13" width="4.7265625" style="78" customWidth="1"/>
    <col min="14" max="14" width="3.7265625" style="78" customWidth="1"/>
    <col min="15" max="15" width="12.26953125" style="78" bestFit="1" customWidth="1"/>
    <col min="16" max="24" width="12.26953125" style="78" customWidth="1"/>
    <col min="25" max="25" width="12.54296875" style="78" customWidth="1"/>
    <col min="26" max="26" width="27.26953125" style="78" customWidth="1"/>
    <col min="27" max="16384" width="10.90625" style="78"/>
  </cols>
  <sheetData>
    <row r="1" spans="1:26">
      <c r="A1" s="57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9"/>
      <c r="P1" s="59"/>
      <c r="Q1" s="59"/>
      <c r="R1" s="59"/>
      <c r="S1" s="59"/>
      <c r="T1" s="59"/>
      <c r="U1" s="59"/>
      <c r="V1" s="59"/>
      <c r="W1" s="59"/>
      <c r="X1" s="59"/>
      <c r="Y1" s="57"/>
      <c r="Z1" s="60"/>
    </row>
    <row r="2" spans="1:26">
      <c r="A2" s="61"/>
      <c r="B2" s="61"/>
      <c r="C2" s="61"/>
      <c r="D2" s="61"/>
      <c r="E2" s="61"/>
      <c r="F2" s="61"/>
      <c r="G2" s="149" t="s">
        <v>160</v>
      </c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1"/>
    </row>
    <row r="3" spans="1:26">
      <c r="A3" s="61"/>
      <c r="B3" s="61"/>
      <c r="C3" s="61"/>
      <c r="D3" s="61"/>
      <c r="E3" s="61"/>
      <c r="F3" s="61"/>
      <c r="G3" s="157" t="s">
        <v>0</v>
      </c>
      <c r="H3" s="158"/>
      <c r="I3" s="158"/>
      <c r="J3" s="158"/>
      <c r="K3" s="158"/>
      <c r="L3" s="158"/>
      <c r="M3" s="158"/>
      <c r="N3" s="159"/>
      <c r="O3" s="157" t="s">
        <v>28</v>
      </c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9"/>
    </row>
    <row r="4" spans="1:26">
      <c r="A4" s="61"/>
      <c r="B4" s="61"/>
      <c r="C4" s="61"/>
      <c r="D4" s="61"/>
      <c r="E4" s="61"/>
      <c r="F4" s="61"/>
      <c r="G4" s="157" t="s">
        <v>1</v>
      </c>
      <c r="H4" s="158"/>
      <c r="I4" s="158"/>
      <c r="J4" s="158"/>
      <c r="K4" s="158"/>
      <c r="L4" s="158"/>
      <c r="M4" s="158"/>
      <c r="N4" s="159"/>
      <c r="O4" s="157" t="s">
        <v>29</v>
      </c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9"/>
    </row>
    <row r="5" spans="1:26">
      <c r="A5" s="61"/>
      <c r="B5" s="61"/>
      <c r="C5" s="61"/>
      <c r="D5" s="61"/>
      <c r="E5" s="61"/>
      <c r="F5" s="61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</row>
    <row r="6" spans="1:26" ht="23">
      <c r="A6" s="63" t="s">
        <v>2</v>
      </c>
      <c r="B6" s="164" t="s">
        <v>30</v>
      </c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6"/>
    </row>
    <row r="7" spans="1:26" ht="24" customHeight="1">
      <c r="A7" s="4" t="s">
        <v>3</v>
      </c>
      <c r="B7" s="167" t="s">
        <v>188</v>
      </c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9"/>
    </row>
    <row r="8" spans="1:26" ht="19.5" customHeight="1">
      <c r="A8" s="3" t="s">
        <v>4</v>
      </c>
      <c r="B8" s="170" t="s">
        <v>31</v>
      </c>
      <c r="C8" s="171"/>
      <c r="D8" s="171"/>
      <c r="E8" s="171"/>
      <c r="F8" s="171"/>
      <c r="G8" s="171"/>
      <c r="H8" s="171"/>
      <c r="I8" s="171"/>
      <c r="J8" s="171"/>
      <c r="K8" s="171"/>
      <c r="L8" s="171"/>
      <c r="M8" s="171"/>
      <c r="N8" s="171"/>
      <c r="O8" s="171"/>
      <c r="P8" s="171"/>
      <c r="Q8" s="171"/>
      <c r="R8" s="171"/>
      <c r="S8" s="171"/>
      <c r="T8" s="171"/>
      <c r="U8" s="171"/>
      <c r="V8" s="171"/>
      <c r="W8" s="171"/>
      <c r="X8" s="171"/>
      <c r="Y8" s="171"/>
      <c r="Z8" s="172"/>
    </row>
    <row r="9" spans="1:26" ht="19.5" customHeight="1">
      <c r="A9" s="64" t="s">
        <v>5</v>
      </c>
      <c r="B9" s="167" t="s">
        <v>32</v>
      </c>
      <c r="C9" s="168"/>
      <c r="D9" s="168"/>
      <c r="E9" s="168"/>
      <c r="F9" s="168"/>
      <c r="G9" s="168"/>
      <c r="H9" s="168"/>
      <c r="I9" s="168"/>
      <c r="J9" s="168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9"/>
    </row>
    <row r="10" spans="1:26">
      <c r="A10" s="65" t="s">
        <v>6</v>
      </c>
      <c r="B10" s="173" t="s">
        <v>33</v>
      </c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5"/>
    </row>
    <row r="11" spans="1:26" ht="32.25" customHeight="1">
      <c r="A11" s="63" t="s">
        <v>7</v>
      </c>
      <c r="B11" s="126" t="s">
        <v>34</v>
      </c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8"/>
    </row>
    <row r="12" spans="1:26">
      <c r="A12" s="152" t="s">
        <v>8</v>
      </c>
      <c r="B12" s="152" t="s">
        <v>9</v>
      </c>
      <c r="C12" s="132" t="s">
        <v>10</v>
      </c>
      <c r="D12" s="133"/>
      <c r="E12" s="133"/>
      <c r="F12" s="133"/>
      <c r="G12" s="133"/>
      <c r="H12" s="133"/>
      <c r="I12" s="133"/>
      <c r="J12" s="134"/>
      <c r="K12" s="154" t="s">
        <v>11</v>
      </c>
      <c r="L12" s="155"/>
      <c r="M12" s="155"/>
      <c r="N12" s="156"/>
      <c r="O12" s="132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4"/>
    </row>
    <row r="13" spans="1:26">
      <c r="A13" s="153"/>
      <c r="B13" s="153"/>
      <c r="C13" s="135"/>
      <c r="D13" s="136"/>
      <c r="E13" s="136"/>
      <c r="F13" s="136"/>
      <c r="G13" s="136"/>
      <c r="H13" s="136"/>
      <c r="I13" s="136"/>
      <c r="J13" s="137"/>
      <c r="K13" s="2">
        <v>1</v>
      </c>
      <c r="L13" s="2">
        <v>2</v>
      </c>
      <c r="M13" s="1">
        <v>3</v>
      </c>
      <c r="N13" s="1">
        <v>4</v>
      </c>
      <c r="O13" s="135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7"/>
    </row>
    <row r="14" spans="1:26" ht="23">
      <c r="A14" s="161" t="s">
        <v>35</v>
      </c>
      <c r="B14" s="56" t="s">
        <v>118</v>
      </c>
      <c r="C14" s="160" t="s">
        <v>122</v>
      </c>
      <c r="D14" s="160"/>
      <c r="E14" s="160"/>
      <c r="F14" s="160"/>
      <c r="G14" s="160"/>
      <c r="H14" s="160"/>
      <c r="I14" s="160"/>
      <c r="J14" s="160"/>
      <c r="K14" s="31"/>
      <c r="L14" s="31">
        <v>0.2</v>
      </c>
      <c r="M14" s="31">
        <v>0.2</v>
      </c>
      <c r="N14" s="31">
        <v>0.3</v>
      </c>
      <c r="O14" s="66"/>
      <c r="P14" s="109"/>
      <c r="Q14" s="111"/>
      <c r="R14" s="111"/>
      <c r="S14" s="113"/>
      <c r="T14" s="114"/>
      <c r="U14" s="120"/>
      <c r="V14" s="123"/>
      <c r="W14" s="106"/>
      <c r="X14" s="106"/>
      <c r="Y14" s="67"/>
      <c r="Z14" s="68"/>
    </row>
    <row r="15" spans="1:26" ht="34.5">
      <c r="A15" s="162"/>
      <c r="B15" s="56" t="s">
        <v>119</v>
      </c>
      <c r="C15" s="160" t="s">
        <v>123</v>
      </c>
      <c r="D15" s="160"/>
      <c r="E15" s="160"/>
      <c r="F15" s="160"/>
      <c r="G15" s="160"/>
      <c r="H15" s="160"/>
      <c r="I15" s="160"/>
      <c r="J15" s="160"/>
      <c r="K15" s="31">
        <v>0.25</v>
      </c>
      <c r="L15" s="31">
        <v>0.25</v>
      </c>
      <c r="M15" s="31">
        <v>0.25</v>
      </c>
      <c r="N15" s="31">
        <v>0.25</v>
      </c>
      <c r="O15" s="66"/>
      <c r="P15" s="109"/>
      <c r="Q15" s="111"/>
      <c r="R15" s="111"/>
      <c r="S15" s="113"/>
      <c r="T15" s="114"/>
      <c r="U15" s="120"/>
      <c r="V15" s="123"/>
      <c r="W15" s="106"/>
      <c r="X15" s="106"/>
      <c r="Y15" s="67"/>
      <c r="Z15" s="68"/>
    </row>
    <row r="16" spans="1:26" ht="34.5">
      <c r="A16" s="162"/>
      <c r="B16" s="56" t="s">
        <v>120</v>
      </c>
      <c r="C16" s="160" t="s">
        <v>124</v>
      </c>
      <c r="D16" s="160"/>
      <c r="E16" s="160"/>
      <c r="F16" s="160"/>
      <c r="G16" s="160"/>
      <c r="H16" s="160"/>
      <c r="I16" s="160"/>
      <c r="J16" s="160"/>
      <c r="K16" s="31">
        <v>0.25</v>
      </c>
      <c r="L16" s="31">
        <v>0.25</v>
      </c>
      <c r="M16" s="31">
        <v>0.25</v>
      </c>
      <c r="N16" s="31">
        <v>0.25</v>
      </c>
      <c r="O16" s="66"/>
      <c r="P16" s="109"/>
      <c r="Q16" s="111"/>
      <c r="R16" s="111"/>
      <c r="S16" s="113"/>
      <c r="T16" s="114"/>
      <c r="U16" s="120"/>
      <c r="V16" s="123"/>
      <c r="W16" s="106"/>
      <c r="X16" s="106"/>
      <c r="Y16" s="67"/>
      <c r="Z16" s="68"/>
    </row>
    <row r="17" spans="1:26" ht="36" customHeight="1">
      <c r="A17" s="163"/>
      <c r="B17" s="8" t="s">
        <v>121</v>
      </c>
      <c r="C17" s="160" t="s">
        <v>125</v>
      </c>
      <c r="D17" s="160"/>
      <c r="E17" s="160"/>
      <c r="F17" s="160"/>
      <c r="G17" s="160"/>
      <c r="H17" s="160"/>
      <c r="I17" s="160"/>
      <c r="J17" s="160"/>
      <c r="K17" s="31">
        <v>0.25</v>
      </c>
      <c r="L17" s="31">
        <v>0.25</v>
      </c>
      <c r="M17" s="31">
        <v>0.25</v>
      </c>
      <c r="N17" s="31">
        <v>0.25</v>
      </c>
      <c r="O17" s="141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3"/>
    </row>
    <row r="18" spans="1:26">
      <c r="A18" s="144"/>
      <c r="B18" s="147" t="s">
        <v>12</v>
      </c>
      <c r="C18" s="149" t="s">
        <v>13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51"/>
      <c r="O18" s="124" t="s">
        <v>14</v>
      </c>
      <c r="P18" s="124" t="s">
        <v>190</v>
      </c>
      <c r="Q18" s="124" t="s">
        <v>197</v>
      </c>
      <c r="R18" s="124" t="s">
        <v>202</v>
      </c>
      <c r="S18" s="124" t="s">
        <v>203</v>
      </c>
      <c r="T18" s="124" t="s">
        <v>206</v>
      </c>
      <c r="U18" s="124" t="s">
        <v>214</v>
      </c>
      <c r="V18" s="124" t="s">
        <v>216</v>
      </c>
      <c r="W18" s="124" t="s">
        <v>218</v>
      </c>
      <c r="X18" s="124" t="s">
        <v>191</v>
      </c>
      <c r="Y18" s="149" t="s">
        <v>15</v>
      </c>
      <c r="Z18" s="151"/>
    </row>
    <row r="19" spans="1:26">
      <c r="A19" s="146"/>
      <c r="B19" s="148"/>
      <c r="C19" s="69" t="s">
        <v>16</v>
      </c>
      <c r="D19" s="69" t="s">
        <v>17</v>
      </c>
      <c r="E19" s="69" t="s">
        <v>18</v>
      </c>
      <c r="F19" s="69" t="s">
        <v>19</v>
      </c>
      <c r="G19" s="69" t="s">
        <v>18</v>
      </c>
      <c r="H19" s="69" t="s">
        <v>20</v>
      </c>
      <c r="I19" s="69" t="s">
        <v>20</v>
      </c>
      <c r="J19" s="69" t="s">
        <v>19</v>
      </c>
      <c r="K19" s="69" t="s">
        <v>21</v>
      </c>
      <c r="L19" s="69" t="s">
        <v>22</v>
      </c>
      <c r="M19" s="69" t="s">
        <v>23</v>
      </c>
      <c r="N19" s="69" t="s">
        <v>24</v>
      </c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69" t="s">
        <v>25</v>
      </c>
      <c r="Z19" s="69" t="s">
        <v>26</v>
      </c>
    </row>
    <row r="20" spans="1:26" ht="23">
      <c r="A20" s="70">
        <v>1</v>
      </c>
      <c r="B20" s="24" t="s">
        <v>105</v>
      </c>
      <c r="C20" s="69"/>
      <c r="D20" s="69"/>
      <c r="E20" s="69"/>
      <c r="F20" s="69"/>
      <c r="G20" s="69"/>
      <c r="H20" s="69"/>
      <c r="I20" s="69"/>
      <c r="J20" s="69"/>
      <c r="K20" s="103"/>
      <c r="L20" s="103"/>
      <c r="M20" s="103"/>
      <c r="N20" s="103"/>
      <c r="O20" s="40"/>
      <c r="P20" s="25"/>
      <c r="Q20" s="25"/>
      <c r="R20" s="25"/>
      <c r="S20" s="25"/>
      <c r="T20" s="25"/>
      <c r="U20" s="25"/>
      <c r="V20" s="25"/>
      <c r="W20" s="25"/>
      <c r="X20" s="25">
        <f>SUM(O20:W20)</f>
        <v>0</v>
      </c>
      <c r="Y20" s="69"/>
      <c r="Z20" s="69"/>
    </row>
    <row r="21" spans="1:26" ht="23">
      <c r="A21" s="70">
        <f>(A20+1)</f>
        <v>2</v>
      </c>
      <c r="B21" s="41" t="s">
        <v>106</v>
      </c>
      <c r="C21" s="69"/>
      <c r="D21" s="69"/>
      <c r="E21" s="69"/>
      <c r="F21" s="69"/>
      <c r="G21" s="69"/>
      <c r="H21" s="69"/>
      <c r="I21" s="69"/>
      <c r="J21" s="69"/>
      <c r="K21" s="103"/>
      <c r="L21" s="103"/>
      <c r="M21" s="103"/>
      <c r="N21" s="103"/>
      <c r="O21" s="40"/>
      <c r="P21" s="108"/>
      <c r="Q21" s="110"/>
      <c r="R21" s="110"/>
      <c r="S21" s="112"/>
      <c r="T21" s="115"/>
      <c r="U21" s="121"/>
      <c r="V21" s="122"/>
      <c r="W21" s="107"/>
      <c r="X21" s="25">
        <f t="shared" ref="X21:X37" si="0">SUM(O21:W21)</f>
        <v>0</v>
      </c>
      <c r="Y21" s="69"/>
      <c r="Z21" s="69"/>
    </row>
    <row r="22" spans="1:26" ht="23">
      <c r="A22" s="70">
        <f t="shared" ref="A22:A37" si="1">(A21+1)</f>
        <v>3</v>
      </c>
      <c r="B22" s="8" t="s">
        <v>107</v>
      </c>
      <c r="C22" s="103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103"/>
      <c r="O22" s="40"/>
      <c r="P22" s="108"/>
      <c r="Q22" s="110"/>
      <c r="R22" s="110"/>
      <c r="S22" s="112"/>
      <c r="T22" s="115"/>
      <c r="U22" s="121"/>
      <c r="V22" s="122"/>
      <c r="W22" s="107"/>
      <c r="X22" s="25">
        <f t="shared" si="0"/>
        <v>0</v>
      </c>
      <c r="Y22" s="69"/>
      <c r="Z22" s="69"/>
    </row>
    <row r="23" spans="1:26" ht="34.5">
      <c r="A23" s="70">
        <f t="shared" si="1"/>
        <v>4</v>
      </c>
      <c r="B23" s="8" t="s">
        <v>108</v>
      </c>
      <c r="C23" s="69"/>
      <c r="D23" s="103"/>
      <c r="E23" s="103"/>
      <c r="F23" s="69"/>
      <c r="G23" s="69"/>
      <c r="H23" s="69"/>
      <c r="I23" s="69"/>
      <c r="J23" s="69"/>
      <c r="K23" s="69"/>
      <c r="L23" s="69"/>
      <c r="M23" s="69"/>
      <c r="N23" s="69"/>
      <c r="O23" s="40"/>
      <c r="P23" s="108"/>
      <c r="Q23" s="110"/>
      <c r="R23" s="110"/>
      <c r="S23" s="112"/>
      <c r="T23" s="115"/>
      <c r="U23" s="121"/>
      <c r="V23" s="122"/>
      <c r="W23" s="107"/>
      <c r="X23" s="25">
        <f t="shared" si="0"/>
        <v>0</v>
      </c>
      <c r="Y23" s="69"/>
      <c r="Z23" s="69"/>
    </row>
    <row r="24" spans="1:26" ht="23">
      <c r="A24" s="70">
        <f t="shared" si="1"/>
        <v>5</v>
      </c>
      <c r="B24" s="8" t="s">
        <v>109</v>
      </c>
      <c r="C24" s="98"/>
      <c r="D24" s="99"/>
      <c r="E24" s="100"/>
      <c r="F24" s="101"/>
      <c r="G24" s="101"/>
      <c r="H24" s="98"/>
      <c r="I24" s="98"/>
      <c r="J24" s="98"/>
      <c r="K24" s="98"/>
      <c r="L24" s="98"/>
      <c r="M24" s="98"/>
      <c r="N24" s="98"/>
      <c r="O24" s="40"/>
      <c r="P24" s="108"/>
      <c r="Q24" s="110"/>
      <c r="R24" s="110"/>
      <c r="S24" s="112"/>
      <c r="T24" s="115"/>
      <c r="U24" s="121"/>
      <c r="V24" s="122"/>
      <c r="W24" s="107"/>
      <c r="X24" s="25">
        <f t="shared" si="0"/>
        <v>0</v>
      </c>
      <c r="Y24" s="69"/>
      <c r="Z24" s="69"/>
    </row>
    <row r="25" spans="1:26" ht="29" customHeight="1">
      <c r="A25" s="70">
        <f t="shared" si="1"/>
        <v>6</v>
      </c>
      <c r="B25" s="8" t="s">
        <v>110</v>
      </c>
      <c r="C25" s="98"/>
      <c r="D25" s="99"/>
      <c r="E25" s="100"/>
      <c r="F25" s="101"/>
      <c r="G25" s="101"/>
      <c r="H25" s="98"/>
      <c r="I25" s="98"/>
      <c r="J25" s="98"/>
      <c r="K25" s="98"/>
      <c r="L25" s="98"/>
      <c r="M25" s="98"/>
      <c r="N25" s="98"/>
      <c r="O25" s="40"/>
      <c r="P25" s="108"/>
      <c r="Q25" s="110"/>
      <c r="R25" s="110"/>
      <c r="S25" s="112"/>
      <c r="T25" s="115"/>
      <c r="U25" s="121"/>
      <c r="V25" s="122"/>
      <c r="W25" s="107"/>
      <c r="X25" s="25">
        <f t="shared" si="0"/>
        <v>0</v>
      </c>
      <c r="Y25" s="69"/>
      <c r="Z25" s="69"/>
    </row>
    <row r="26" spans="1:26" ht="34.5">
      <c r="A26" s="70">
        <f t="shared" si="1"/>
        <v>7</v>
      </c>
      <c r="B26" s="8" t="s">
        <v>111</v>
      </c>
      <c r="C26" s="98"/>
      <c r="D26" s="99"/>
      <c r="E26" s="100"/>
      <c r="F26" s="101"/>
      <c r="G26" s="101"/>
      <c r="H26" s="98"/>
      <c r="I26" s="98"/>
      <c r="J26" s="98"/>
      <c r="K26" s="98"/>
      <c r="L26" s="98"/>
      <c r="M26" s="98"/>
      <c r="N26" s="98"/>
      <c r="O26" s="40"/>
      <c r="P26" s="108"/>
      <c r="Q26" s="110"/>
      <c r="R26" s="110"/>
      <c r="S26" s="112"/>
      <c r="T26" s="115"/>
      <c r="U26" s="121"/>
      <c r="V26" s="122"/>
      <c r="W26" s="107"/>
      <c r="X26" s="25">
        <f t="shared" si="0"/>
        <v>0</v>
      </c>
      <c r="Y26" s="69"/>
      <c r="Z26" s="69"/>
    </row>
    <row r="27" spans="1:26" ht="23">
      <c r="A27" s="70">
        <f t="shared" si="1"/>
        <v>8</v>
      </c>
      <c r="B27" s="8" t="s">
        <v>112</v>
      </c>
      <c r="C27" s="98"/>
      <c r="D27" s="99"/>
      <c r="E27" s="100"/>
      <c r="F27" s="101"/>
      <c r="G27" s="101"/>
      <c r="H27" s="98"/>
      <c r="I27" s="98"/>
      <c r="J27" s="98"/>
      <c r="K27" s="98"/>
      <c r="L27" s="98"/>
      <c r="M27" s="98"/>
      <c r="N27" s="98"/>
      <c r="O27" s="40"/>
      <c r="P27" s="108"/>
      <c r="Q27" s="110"/>
      <c r="R27" s="110"/>
      <c r="S27" s="112"/>
      <c r="T27" s="115"/>
      <c r="U27" s="121"/>
      <c r="V27" s="122"/>
      <c r="W27" s="107"/>
      <c r="X27" s="25">
        <f t="shared" si="0"/>
        <v>0</v>
      </c>
      <c r="Y27" s="69"/>
      <c r="Z27" s="69"/>
    </row>
    <row r="28" spans="1:26" ht="46">
      <c r="A28" s="70">
        <f t="shared" si="1"/>
        <v>9</v>
      </c>
      <c r="B28" s="8" t="s">
        <v>94</v>
      </c>
      <c r="C28" s="98"/>
      <c r="D28" s="99"/>
      <c r="E28" s="100"/>
      <c r="F28" s="101"/>
      <c r="G28" s="101"/>
      <c r="H28" s="98"/>
      <c r="I28" s="98"/>
      <c r="J28" s="98"/>
      <c r="K28" s="98"/>
      <c r="L28" s="98"/>
      <c r="M28" s="98"/>
      <c r="N28" s="98"/>
      <c r="O28" s="40"/>
      <c r="P28" s="108"/>
      <c r="Q28" s="110"/>
      <c r="R28" s="110"/>
      <c r="S28" s="112"/>
      <c r="T28" s="115"/>
      <c r="U28" s="121"/>
      <c r="V28" s="122"/>
      <c r="W28" s="107"/>
      <c r="X28" s="25">
        <f t="shared" si="0"/>
        <v>0</v>
      </c>
      <c r="Y28" s="69"/>
      <c r="Z28" s="69"/>
    </row>
    <row r="29" spans="1:26" ht="34.5">
      <c r="A29" s="70">
        <f t="shared" si="1"/>
        <v>10</v>
      </c>
      <c r="B29" s="8" t="s">
        <v>113</v>
      </c>
      <c r="C29" s="98"/>
      <c r="D29" s="99"/>
      <c r="E29" s="100"/>
      <c r="F29" s="101"/>
      <c r="G29" s="101"/>
      <c r="H29" s="98"/>
      <c r="I29" s="98"/>
      <c r="J29" s="98"/>
      <c r="K29" s="98"/>
      <c r="L29" s="98"/>
      <c r="M29" s="98"/>
      <c r="N29" s="98"/>
      <c r="O29" s="40"/>
      <c r="P29" s="108"/>
      <c r="Q29" s="110"/>
      <c r="R29" s="110"/>
      <c r="S29" s="112"/>
      <c r="T29" s="115"/>
      <c r="U29" s="121"/>
      <c r="V29" s="122"/>
      <c r="W29" s="107"/>
      <c r="X29" s="25">
        <f t="shared" si="0"/>
        <v>0</v>
      </c>
      <c r="Y29" s="69"/>
      <c r="Z29" s="69"/>
    </row>
    <row r="30" spans="1:26" ht="27.5" customHeight="1">
      <c r="A30" s="70">
        <f t="shared" si="1"/>
        <v>11</v>
      </c>
      <c r="B30" s="8" t="s">
        <v>114</v>
      </c>
      <c r="C30" s="69"/>
      <c r="D30" s="69"/>
      <c r="E30" s="69"/>
      <c r="F30" s="69"/>
      <c r="G30" s="69"/>
      <c r="H30" s="69"/>
      <c r="I30" s="69"/>
      <c r="J30" s="69"/>
      <c r="K30" s="69"/>
      <c r="L30" s="103"/>
      <c r="M30" s="103"/>
      <c r="N30" s="103"/>
      <c r="O30" s="40"/>
      <c r="P30" s="108"/>
      <c r="Q30" s="110"/>
      <c r="R30" s="110"/>
      <c r="S30" s="112"/>
      <c r="T30" s="115"/>
      <c r="U30" s="121"/>
      <c r="V30" s="122"/>
      <c r="W30" s="107"/>
      <c r="X30" s="25">
        <f t="shared" si="0"/>
        <v>0</v>
      </c>
      <c r="Y30" s="69"/>
      <c r="Z30" s="69"/>
    </row>
    <row r="31" spans="1:26" ht="30.5" customHeight="1">
      <c r="A31" s="70">
        <f t="shared" si="1"/>
        <v>12</v>
      </c>
      <c r="B31" s="8" t="s">
        <v>115</v>
      </c>
      <c r="C31" s="69"/>
      <c r="D31" s="69"/>
      <c r="E31" s="69"/>
      <c r="F31" s="69"/>
      <c r="G31" s="69"/>
      <c r="H31" s="69"/>
      <c r="I31" s="69"/>
      <c r="J31" s="69"/>
      <c r="K31" s="69"/>
      <c r="L31" s="103"/>
      <c r="M31" s="103"/>
      <c r="N31" s="103"/>
      <c r="O31" s="40"/>
      <c r="P31" s="108"/>
      <c r="Q31" s="110"/>
      <c r="R31" s="110"/>
      <c r="S31" s="112"/>
      <c r="T31" s="115"/>
      <c r="U31" s="121"/>
      <c r="V31" s="122"/>
      <c r="W31" s="107"/>
      <c r="X31" s="25">
        <f t="shared" si="0"/>
        <v>0</v>
      </c>
      <c r="Y31" s="69"/>
      <c r="Z31" s="69"/>
    </row>
    <row r="32" spans="1:26" ht="34.5">
      <c r="A32" s="70">
        <f t="shared" si="1"/>
        <v>13</v>
      </c>
      <c r="B32" s="37" t="s">
        <v>126</v>
      </c>
      <c r="C32" s="98"/>
      <c r="D32" s="99"/>
      <c r="E32" s="100"/>
      <c r="F32" s="101"/>
      <c r="G32" s="103"/>
      <c r="H32" s="103"/>
      <c r="I32" s="103"/>
      <c r="J32" s="103"/>
      <c r="K32" s="103"/>
      <c r="L32" s="103"/>
      <c r="M32" s="103"/>
      <c r="N32" s="103"/>
      <c r="O32" s="25">
        <v>2000</v>
      </c>
      <c r="P32" s="32"/>
      <c r="Q32" s="32"/>
      <c r="R32" s="32"/>
      <c r="S32" s="32"/>
      <c r="T32" s="32"/>
      <c r="U32" s="32"/>
      <c r="V32" s="32"/>
      <c r="W32" s="32">
        <v>-2000</v>
      </c>
      <c r="X32" s="25">
        <f t="shared" si="0"/>
        <v>0</v>
      </c>
      <c r="Y32" s="32" t="s">
        <v>130</v>
      </c>
      <c r="Z32" s="23" t="s">
        <v>133</v>
      </c>
    </row>
    <row r="33" spans="1:26" ht="34.5">
      <c r="A33" s="70">
        <f t="shared" si="1"/>
        <v>14</v>
      </c>
      <c r="B33" s="8" t="s">
        <v>127</v>
      </c>
      <c r="C33" s="98"/>
      <c r="D33" s="99"/>
      <c r="E33" s="100"/>
      <c r="F33" s="101"/>
      <c r="G33" s="103"/>
      <c r="H33" s="103"/>
      <c r="I33" s="103"/>
      <c r="J33" s="103"/>
      <c r="K33" s="103"/>
      <c r="L33" s="103"/>
      <c r="M33" s="103"/>
      <c r="N33" s="103"/>
      <c r="O33" s="25">
        <v>2000</v>
      </c>
      <c r="P33" s="25"/>
      <c r="Q33" s="25"/>
      <c r="R33" s="25"/>
      <c r="S33" s="25"/>
      <c r="T33" s="25"/>
      <c r="U33" s="25"/>
      <c r="V33" s="25"/>
      <c r="W33" s="32">
        <v>-2000</v>
      </c>
      <c r="X33" s="25">
        <f t="shared" si="0"/>
        <v>0</v>
      </c>
      <c r="Y33" s="25" t="s">
        <v>131</v>
      </c>
      <c r="Z33" s="23" t="s">
        <v>133</v>
      </c>
    </row>
    <row r="34" spans="1:26" ht="44.5" customHeight="1">
      <c r="A34" s="70">
        <f t="shared" si="1"/>
        <v>15</v>
      </c>
      <c r="B34" s="8" t="s">
        <v>128</v>
      </c>
      <c r="C34" s="98"/>
      <c r="D34" s="99"/>
      <c r="E34" s="100"/>
      <c r="F34" s="101"/>
      <c r="G34" s="103"/>
      <c r="H34" s="103"/>
      <c r="I34" s="103"/>
      <c r="J34" s="103"/>
      <c r="K34" s="103"/>
      <c r="L34" s="103"/>
      <c r="M34" s="103"/>
      <c r="N34" s="103"/>
      <c r="O34" s="25">
        <v>2000</v>
      </c>
      <c r="P34" s="25"/>
      <c r="Q34" s="25"/>
      <c r="R34" s="25"/>
      <c r="S34" s="25"/>
      <c r="T34" s="25"/>
      <c r="U34" s="25"/>
      <c r="V34" s="25"/>
      <c r="W34" s="32">
        <v>-2000</v>
      </c>
      <c r="X34" s="25">
        <f t="shared" si="0"/>
        <v>0</v>
      </c>
      <c r="Y34" s="25" t="s">
        <v>132</v>
      </c>
      <c r="Z34" s="23" t="s">
        <v>133</v>
      </c>
    </row>
    <row r="35" spans="1:26" ht="53.5" customHeight="1">
      <c r="A35" s="70">
        <f t="shared" si="1"/>
        <v>16</v>
      </c>
      <c r="B35" s="8" t="s">
        <v>129</v>
      </c>
      <c r="C35" s="116"/>
      <c r="D35" s="117"/>
      <c r="E35" s="118"/>
      <c r="F35" s="119"/>
      <c r="G35" s="119"/>
      <c r="H35" s="116"/>
      <c r="I35" s="5"/>
      <c r="J35" s="5"/>
      <c r="K35" s="98"/>
      <c r="L35" s="98"/>
      <c r="M35" s="98"/>
      <c r="N35" s="98"/>
      <c r="O35" s="25">
        <v>5000</v>
      </c>
      <c r="P35" s="25"/>
      <c r="Q35" s="25"/>
      <c r="R35" s="25"/>
      <c r="S35" s="25"/>
      <c r="T35" s="25"/>
      <c r="U35" s="25">
        <v>-5000</v>
      </c>
      <c r="V35" s="25"/>
      <c r="W35" s="25"/>
      <c r="X35" s="25">
        <f t="shared" si="0"/>
        <v>0</v>
      </c>
      <c r="Y35" s="22" t="s">
        <v>135</v>
      </c>
      <c r="Z35" s="9" t="s">
        <v>134</v>
      </c>
    </row>
    <row r="36" spans="1:26" ht="26.5" customHeight="1">
      <c r="A36" s="70">
        <f t="shared" si="1"/>
        <v>17</v>
      </c>
      <c r="B36" s="8" t="s">
        <v>116</v>
      </c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25"/>
      <c r="P36" s="25"/>
      <c r="Q36" s="25"/>
      <c r="R36" s="25"/>
      <c r="S36" s="25"/>
      <c r="T36" s="25"/>
      <c r="U36" s="25"/>
      <c r="V36" s="25"/>
      <c r="W36" s="25"/>
      <c r="X36" s="25">
        <f t="shared" si="0"/>
        <v>0</v>
      </c>
      <c r="Y36" s="72"/>
      <c r="Z36" s="42"/>
    </row>
    <row r="37" spans="1:26" ht="23">
      <c r="A37" s="70">
        <f t="shared" si="1"/>
        <v>18</v>
      </c>
      <c r="B37" s="8" t="s">
        <v>117</v>
      </c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25"/>
      <c r="P37" s="25"/>
      <c r="Q37" s="25"/>
      <c r="R37" s="25"/>
      <c r="S37" s="25"/>
      <c r="T37" s="25"/>
      <c r="U37" s="25"/>
      <c r="V37" s="25"/>
      <c r="W37" s="25"/>
      <c r="X37" s="25">
        <f t="shared" si="0"/>
        <v>0</v>
      </c>
      <c r="Y37" s="72"/>
      <c r="Z37" s="42"/>
    </row>
    <row r="38" spans="1:26" ht="22.5" customHeight="1">
      <c r="A38" s="73"/>
      <c r="B38" s="34" t="s">
        <v>27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4">
        <f>SUM(O20:O37)</f>
        <v>11000</v>
      </c>
      <c r="P38" s="74">
        <f t="shared" ref="P38:V38" si="2">SUM(P20:P37)</f>
        <v>0</v>
      </c>
      <c r="Q38" s="74">
        <f t="shared" si="2"/>
        <v>0</v>
      </c>
      <c r="R38" s="74">
        <f t="shared" si="2"/>
        <v>0</v>
      </c>
      <c r="S38" s="74">
        <f t="shared" si="2"/>
        <v>0</v>
      </c>
      <c r="T38" s="74">
        <f t="shared" si="2"/>
        <v>0</v>
      </c>
      <c r="U38" s="74">
        <f t="shared" si="2"/>
        <v>-5000</v>
      </c>
      <c r="V38" s="74">
        <f t="shared" si="2"/>
        <v>0</v>
      </c>
      <c r="W38" s="74">
        <f t="shared" ref="W38:X38" si="3">SUM(W20:W37)</f>
        <v>-6000</v>
      </c>
      <c r="X38" s="74">
        <f t="shared" si="3"/>
        <v>0</v>
      </c>
      <c r="Y38" s="73"/>
      <c r="Z38" s="73"/>
    </row>
    <row r="39" spans="1:26" ht="28" customHeight="1"/>
    <row r="40" spans="1:26">
      <c r="A40" s="152" t="s">
        <v>36</v>
      </c>
      <c r="B40" s="152" t="s">
        <v>9</v>
      </c>
      <c r="C40" s="132" t="s">
        <v>10</v>
      </c>
      <c r="D40" s="133"/>
      <c r="E40" s="133"/>
      <c r="F40" s="133"/>
      <c r="G40" s="133"/>
      <c r="H40" s="133"/>
      <c r="I40" s="133"/>
      <c r="J40" s="134"/>
      <c r="K40" s="154" t="s">
        <v>11</v>
      </c>
      <c r="L40" s="155"/>
      <c r="M40" s="155"/>
      <c r="N40" s="156"/>
      <c r="O40" s="132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4"/>
    </row>
    <row r="41" spans="1:26">
      <c r="A41" s="153"/>
      <c r="B41" s="153"/>
      <c r="C41" s="135"/>
      <c r="D41" s="136"/>
      <c r="E41" s="136"/>
      <c r="F41" s="136"/>
      <c r="G41" s="136"/>
      <c r="H41" s="136"/>
      <c r="I41" s="136"/>
      <c r="J41" s="137"/>
      <c r="K41" s="2">
        <v>1</v>
      </c>
      <c r="L41" s="2">
        <v>2</v>
      </c>
      <c r="M41" s="1">
        <v>3</v>
      </c>
      <c r="N41" s="1">
        <v>4</v>
      </c>
      <c r="O41" s="135"/>
      <c r="P41" s="136"/>
      <c r="Q41" s="136"/>
      <c r="R41" s="136"/>
      <c r="S41" s="136"/>
      <c r="T41" s="136"/>
      <c r="U41" s="136"/>
      <c r="V41" s="136"/>
      <c r="W41" s="136"/>
      <c r="X41" s="136"/>
      <c r="Y41" s="136"/>
      <c r="Z41" s="137"/>
    </row>
    <row r="42" spans="1:26" ht="36.75" customHeight="1">
      <c r="A42" s="8" t="s">
        <v>37</v>
      </c>
      <c r="B42" s="8" t="s">
        <v>185</v>
      </c>
      <c r="C42" s="138" t="s">
        <v>186</v>
      </c>
      <c r="D42" s="139"/>
      <c r="E42" s="139"/>
      <c r="F42" s="139"/>
      <c r="G42" s="139"/>
      <c r="H42" s="139"/>
      <c r="I42" s="139"/>
      <c r="J42" s="140"/>
      <c r="K42" s="31">
        <v>0.9</v>
      </c>
      <c r="L42" s="31">
        <v>0.1</v>
      </c>
      <c r="M42" s="75"/>
      <c r="N42" s="75"/>
      <c r="O42" s="141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3"/>
    </row>
    <row r="43" spans="1:26" ht="19.5" customHeight="1">
      <c r="A43" s="144"/>
      <c r="B43" s="147" t="s">
        <v>12</v>
      </c>
      <c r="C43" s="149" t="s">
        <v>13</v>
      </c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1"/>
      <c r="O43" s="124" t="s">
        <v>14</v>
      </c>
      <c r="P43" s="124" t="s">
        <v>190</v>
      </c>
      <c r="Q43" s="124" t="s">
        <v>197</v>
      </c>
      <c r="R43" s="124" t="s">
        <v>202</v>
      </c>
      <c r="S43" s="124" t="s">
        <v>203</v>
      </c>
      <c r="T43" s="124" t="s">
        <v>206</v>
      </c>
      <c r="U43" s="124" t="s">
        <v>214</v>
      </c>
      <c r="V43" s="124" t="s">
        <v>216</v>
      </c>
      <c r="W43" s="124" t="s">
        <v>218</v>
      </c>
      <c r="X43" s="124" t="s">
        <v>191</v>
      </c>
      <c r="Y43" s="149" t="s">
        <v>15</v>
      </c>
      <c r="Z43" s="151"/>
    </row>
    <row r="44" spans="1:26" ht="19.5" customHeight="1">
      <c r="A44" s="146"/>
      <c r="B44" s="148"/>
      <c r="C44" s="69" t="s">
        <v>16</v>
      </c>
      <c r="D44" s="69" t="s">
        <v>17</v>
      </c>
      <c r="E44" s="69" t="s">
        <v>18</v>
      </c>
      <c r="F44" s="69" t="s">
        <v>19</v>
      </c>
      <c r="G44" s="69" t="s">
        <v>18</v>
      </c>
      <c r="H44" s="69" t="s">
        <v>20</v>
      </c>
      <c r="I44" s="69" t="s">
        <v>20</v>
      </c>
      <c r="J44" s="69" t="s">
        <v>19</v>
      </c>
      <c r="K44" s="69" t="s">
        <v>21</v>
      </c>
      <c r="L44" s="69" t="s">
        <v>22</v>
      </c>
      <c r="M44" s="69" t="s">
        <v>23</v>
      </c>
      <c r="N44" s="69" t="s">
        <v>24</v>
      </c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69" t="s">
        <v>25</v>
      </c>
      <c r="Z44" s="69" t="s">
        <v>26</v>
      </c>
    </row>
    <row r="45" spans="1:26" ht="39.5" customHeight="1">
      <c r="A45" s="71">
        <v>1</v>
      </c>
      <c r="B45" s="9" t="s">
        <v>38</v>
      </c>
      <c r="C45" s="5"/>
      <c r="D45" s="6"/>
      <c r="E45" s="7"/>
      <c r="F45" s="71"/>
      <c r="G45" s="76"/>
      <c r="H45" s="26"/>
      <c r="I45" s="98"/>
      <c r="J45" s="98"/>
      <c r="K45" s="5"/>
      <c r="L45" s="5"/>
      <c r="M45" s="5"/>
      <c r="N45" s="5"/>
      <c r="O45" s="25">
        <v>5000</v>
      </c>
      <c r="P45" s="25"/>
      <c r="Q45" s="25"/>
      <c r="R45" s="25"/>
      <c r="S45" s="25"/>
      <c r="T45" s="25"/>
      <c r="U45" s="25"/>
      <c r="V45" s="25"/>
      <c r="W45" s="25"/>
      <c r="X45" s="25">
        <f>SUM(O45:W45)</f>
        <v>5000</v>
      </c>
      <c r="Y45" s="22" t="s">
        <v>39</v>
      </c>
      <c r="Z45" s="8" t="s">
        <v>184</v>
      </c>
    </row>
    <row r="46" spans="1:26" ht="22.5" customHeight="1">
      <c r="A46" s="144">
        <v>2</v>
      </c>
      <c r="B46" s="129" t="s">
        <v>40</v>
      </c>
      <c r="C46" s="91"/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1"/>
      <c r="O46" s="55">
        <v>88680</v>
      </c>
      <c r="P46" s="55"/>
      <c r="Q46" s="55">
        <v>-21000</v>
      </c>
      <c r="R46" s="55"/>
      <c r="S46" s="55"/>
      <c r="T46" s="55"/>
      <c r="U46" s="55"/>
      <c r="V46" s="55"/>
      <c r="W46" s="55"/>
      <c r="X46" s="25">
        <f t="shared" ref="X46:X99" si="4">SUM(O46:W46)</f>
        <v>67680</v>
      </c>
      <c r="Y46" s="72" t="s">
        <v>41</v>
      </c>
      <c r="Z46" s="42" t="s">
        <v>42</v>
      </c>
    </row>
    <row r="47" spans="1:26" ht="22.5" customHeight="1">
      <c r="A47" s="145"/>
      <c r="B47" s="130"/>
      <c r="C47" s="91"/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55">
        <v>16100</v>
      </c>
      <c r="P47" s="55"/>
      <c r="Q47" s="55"/>
      <c r="R47" s="55"/>
      <c r="S47" s="55"/>
      <c r="T47" s="55"/>
      <c r="U47" s="55"/>
      <c r="V47" s="55"/>
      <c r="W47" s="55"/>
      <c r="X47" s="25">
        <f t="shared" si="4"/>
        <v>16100</v>
      </c>
      <c r="Y47" s="72" t="s">
        <v>189</v>
      </c>
      <c r="Z47" s="105" t="s">
        <v>213</v>
      </c>
    </row>
    <row r="48" spans="1:26">
      <c r="A48" s="145"/>
      <c r="B48" s="130"/>
      <c r="C48" s="91"/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55">
        <v>1248826</v>
      </c>
      <c r="P48" s="55"/>
      <c r="Q48" s="55"/>
      <c r="R48" s="55"/>
      <c r="S48" s="55"/>
      <c r="T48" s="55">
        <v>7787.94</v>
      </c>
      <c r="U48" s="55"/>
      <c r="V48" s="55"/>
      <c r="W48" s="55"/>
      <c r="X48" s="25">
        <f t="shared" si="4"/>
        <v>1256613.94</v>
      </c>
      <c r="Y48" s="10" t="s">
        <v>43</v>
      </c>
      <c r="Z48" s="11" t="s">
        <v>44</v>
      </c>
    </row>
    <row r="49" spans="1:26">
      <c r="A49" s="145"/>
      <c r="B49" s="130"/>
      <c r="C49" s="91"/>
      <c r="D49" s="91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55">
        <v>118958.83</v>
      </c>
      <c r="P49" s="55"/>
      <c r="Q49" s="55">
        <v>250</v>
      </c>
      <c r="R49" s="55"/>
      <c r="S49" s="55"/>
      <c r="T49" s="55"/>
      <c r="U49" s="55"/>
      <c r="V49" s="55"/>
      <c r="W49" s="55"/>
      <c r="X49" s="25">
        <f t="shared" si="4"/>
        <v>119208.83</v>
      </c>
      <c r="Y49" s="12" t="s">
        <v>45</v>
      </c>
      <c r="Z49" s="13" t="s">
        <v>46</v>
      </c>
    </row>
    <row r="50" spans="1:26">
      <c r="A50" s="145"/>
      <c r="B50" s="130"/>
      <c r="C50" s="91"/>
      <c r="D50" s="91"/>
      <c r="E50" s="91"/>
      <c r="F50" s="91"/>
      <c r="G50" s="91"/>
      <c r="H50" s="91"/>
      <c r="I50" s="91"/>
      <c r="J50" s="91"/>
      <c r="K50" s="91"/>
      <c r="L50" s="91"/>
      <c r="M50" s="91"/>
      <c r="N50" s="91"/>
      <c r="O50" s="55">
        <v>41800</v>
      </c>
      <c r="P50" s="55"/>
      <c r="Q50" s="55"/>
      <c r="R50" s="55"/>
      <c r="S50" s="55"/>
      <c r="T50" s="55"/>
      <c r="U50" s="55"/>
      <c r="V50" s="55"/>
      <c r="W50" s="55"/>
      <c r="X50" s="25">
        <f t="shared" si="4"/>
        <v>41800</v>
      </c>
      <c r="Y50" s="12" t="s">
        <v>47</v>
      </c>
      <c r="Z50" s="13" t="s">
        <v>48</v>
      </c>
    </row>
    <row r="51" spans="1:26">
      <c r="A51" s="145"/>
      <c r="B51" s="130"/>
      <c r="C51" s="91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55">
        <v>166304.45000000001</v>
      </c>
      <c r="P51" s="55"/>
      <c r="Q51" s="55">
        <v>349.5</v>
      </c>
      <c r="R51" s="55"/>
      <c r="S51" s="55"/>
      <c r="T51" s="55"/>
      <c r="U51" s="55"/>
      <c r="V51" s="55"/>
      <c r="W51" s="55"/>
      <c r="X51" s="25">
        <f t="shared" si="4"/>
        <v>166653.95000000001</v>
      </c>
      <c r="Y51" s="12" t="s">
        <v>49</v>
      </c>
      <c r="Z51" s="13" t="s">
        <v>50</v>
      </c>
    </row>
    <row r="52" spans="1:26">
      <c r="A52" s="145"/>
      <c r="B52" s="130"/>
      <c r="C52" s="91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55">
        <v>118958.83</v>
      </c>
      <c r="P52" s="55"/>
      <c r="Q52" s="55">
        <v>249.9</v>
      </c>
      <c r="R52" s="55"/>
      <c r="S52" s="55"/>
      <c r="T52" s="55"/>
      <c r="U52" s="55"/>
      <c r="V52" s="55"/>
      <c r="W52" s="55"/>
      <c r="X52" s="25">
        <f t="shared" si="4"/>
        <v>119208.73</v>
      </c>
      <c r="Y52" s="12" t="s">
        <v>51</v>
      </c>
      <c r="Z52" s="13" t="s">
        <v>52</v>
      </c>
    </row>
    <row r="53" spans="1:26" ht="23">
      <c r="A53" s="145"/>
      <c r="B53" s="130"/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54">
        <v>15000</v>
      </c>
      <c r="P53" s="54"/>
      <c r="Q53" s="54"/>
      <c r="R53" s="54"/>
      <c r="S53" s="54"/>
      <c r="T53" s="55">
        <v>7787.94</v>
      </c>
      <c r="U53" s="55"/>
      <c r="V53" s="55"/>
      <c r="W53" s="55"/>
      <c r="X53" s="25">
        <f t="shared" si="4"/>
        <v>22787.94</v>
      </c>
      <c r="Y53" s="12" t="s">
        <v>53</v>
      </c>
      <c r="Z53" s="11" t="s">
        <v>199</v>
      </c>
    </row>
    <row r="54" spans="1:26" ht="13.5" customHeight="1">
      <c r="A54" s="145"/>
      <c r="B54" s="130"/>
      <c r="C54" s="91"/>
      <c r="D54" s="91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54">
        <v>25000</v>
      </c>
      <c r="P54" s="54"/>
      <c r="Q54" s="54">
        <v>5000</v>
      </c>
      <c r="R54" s="54"/>
      <c r="S54" s="54"/>
      <c r="T54" s="54"/>
      <c r="U54" s="54"/>
      <c r="V54" s="54"/>
      <c r="W54" s="54"/>
      <c r="X54" s="25">
        <f t="shared" si="4"/>
        <v>30000</v>
      </c>
      <c r="Y54" s="14" t="s">
        <v>54</v>
      </c>
      <c r="Z54" s="11" t="s">
        <v>55</v>
      </c>
    </row>
    <row r="55" spans="1:26" ht="16" customHeight="1">
      <c r="A55" s="145"/>
      <c r="B55" s="130"/>
      <c r="C55" s="91"/>
      <c r="D55" s="91"/>
      <c r="E55" s="91"/>
      <c r="F55" s="91"/>
      <c r="G55" s="91"/>
      <c r="H55" s="91"/>
      <c r="I55" s="91"/>
      <c r="J55" s="91"/>
      <c r="K55" s="91"/>
      <c r="L55" s="91"/>
      <c r="M55" s="91"/>
      <c r="N55" s="91"/>
      <c r="O55" s="54">
        <v>35000</v>
      </c>
      <c r="P55" s="54"/>
      <c r="Q55" s="54"/>
      <c r="R55" s="54"/>
      <c r="S55" s="54"/>
      <c r="T55" s="54"/>
      <c r="U55" s="54"/>
      <c r="V55" s="54"/>
      <c r="W55" s="54"/>
      <c r="X55" s="25">
        <f t="shared" si="4"/>
        <v>35000</v>
      </c>
      <c r="Y55" s="12" t="s">
        <v>56</v>
      </c>
      <c r="Z55" s="11" t="s">
        <v>57</v>
      </c>
    </row>
    <row r="56" spans="1:26" ht="23">
      <c r="A56" s="145"/>
      <c r="B56" s="130"/>
      <c r="C56" s="91"/>
      <c r="D56" s="91"/>
      <c r="E56" s="91"/>
      <c r="F56" s="91"/>
      <c r="G56" s="91"/>
      <c r="H56" s="91"/>
      <c r="I56" s="91"/>
      <c r="J56" s="91"/>
      <c r="K56" s="91"/>
      <c r="L56" s="91"/>
      <c r="M56" s="91"/>
      <c r="N56" s="91"/>
      <c r="O56" s="54">
        <v>30000</v>
      </c>
      <c r="P56" s="54"/>
      <c r="Q56" s="54">
        <v>3000</v>
      </c>
      <c r="R56" s="54"/>
      <c r="S56" s="54"/>
      <c r="T56" s="54">
        <v>35000</v>
      </c>
      <c r="U56" s="54">
        <v>5000</v>
      </c>
      <c r="V56" s="54"/>
      <c r="W56" s="54"/>
      <c r="X56" s="25">
        <f t="shared" ref="X56" si="5">SUM(O56:W56)</f>
        <v>73000</v>
      </c>
      <c r="Y56" s="15" t="s">
        <v>58</v>
      </c>
      <c r="Z56" s="16" t="s">
        <v>59</v>
      </c>
    </row>
    <row r="57" spans="1:26" ht="18" customHeight="1">
      <c r="A57" s="145"/>
      <c r="B57" s="130"/>
      <c r="C57" s="91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54"/>
      <c r="P57" s="54"/>
      <c r="Q57" s="54">
        <v>11000</v>
      </c>
      <c r="R57" s="54"/>
      <c r="S57" s="54"/>
      <c r="T57" s="54"/>
      <c r="U57" s="54"/>
      <c r="V57" s="54"/>
      <c r="W57" s="54"/>
      <c r="X57" s="25">
        <f t="shared" si="4"/>
        <v>11000</v>
      </c>
      <c r="Y57" s="15" t="s">
        <v>198</v>
      </c>
      <c r="Z57" s="16" t="s">
        <v>84</v>
      </c>
    </row>
    <row r="58" spans="1:26" ht="17.5" customHeight="1">
      <c r="A58" s="144">
        <v>3</v>
      </c>
      <c r="B58" s="129" t="s">
        <v>60</v>
      </c>
      <c r="C58" s="91"/>
      <c r="D58" s="91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54">
        <v>1140780</v>
      </c>
      <c r="P58" s="54"/>
      <c r="Q58" s="54"/>
      <c r="R58" s="54"/>
      <c r="S58" s="54">
        <v>-11200</v>
      </c>
      <c r="T58" s="54"/>
      <c r="U58" s="54"/>
      <c r="V58" s="54"/>
      <c r="W58" s="54"/>
      <c r="X58" s="25">
        <f t="shared" si="4"/>
        <v>1129580</v>
      </c>
      <c r="Y58" s="18" t="s">
        <v>61</v>
      </c>
      <c r="Z58" s="11" t="s">
        <v>44</v>
      </c>
    </row>
    <row r="59" spans="1:26">
      <c r="A59" s="145"/>
      <c r="B59" s="130"/>
      <c r="C59" s="91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54">
        <v>105815</v>
      </c>
      <c r="P59" s="54"/>
      <c r="Q59" s="54">
        <v>1019</v>
      </c>
      <c r="R59" s="54"/>
      <c r="S59" s="54"/>
      <c r="T59" s="54"/>
      <c r="U59" s="54"/>
      <c r="V59" s="54"/>
      <c r="W59" s="54"/>
      <c r="X59" s="25">
        <f t="shared" si="4"/>
        <v>106834</v>
      </c>
      <c r="Y59" s="15" t="s">
        <v>62</v>
      </c>
      <c r="Z59" s="13" t="s">
        <v>46</v>
      </c>
    </row>
    <row r="60" spans="1:26">
      <c r="A60" s="145"/>
      <c r="B60" s="130"/>
      <c r="C60" s="91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54">
        <v>36575</v>
      </c>
      <c r="P60" s="54"/>
      <c r="Q60" s="54"/>
      <c r="R60" s="54"/>
      <c r="S60" s="54"/>
      <c r="T60" s="54"/>
      <c r="U60" s="54"/>
      <c r="V60" s="54"/>
      <c r="W60" s="54"/>
      <c r="X60" s="25">
        <f t="shared" si="4"/>
        <v>36575</v>
      </c>
      <c r="Y60" s="15" t="s">
        <v>63</v>
      </c>
      <c r="Z60" s="13" t="s">
        <v>48</v>
      </c>
    </row>
    <row r="61" spans="1:26">
      <c r="A61" s="145"/>
      <c r="B61" s="130"/>
      <c r="C61" s="91"/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54">
        <v>134531.87</v>
      </c>
      <c r="P61" s="54"/>
      <c r="Q61" s="54">
        <v>1672.5</v>
      </c>
      <c r="R61" s="54"/>
      <c r="S61" s="54"/>
      <c r="T61" s="54"/>
      <c r="U61" s="54"/>
      <c r="V61" s="54"/>
      <c r="W61" s="54"/>
      <c r="X61" s="25">
        <f t="shared" si="4"/>
        <v>136204.37</v>
      </c>
      <c r="Y61" s="15" t="s">
        <v>64</v>
      </c>
      <c r="Z61" s="13" t="s">
        <v>50</v>
      </c>
    </row>
    <row r="62" spans="1:26">
      <c r="A62" s="145"/>
      <c r="B62" s="130"/>
      <c r="C62" s="91"/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54">
        <v>103112.5</v>
      </c>
      <c r="P62" s="54"/>
      <c r="Q62" s="54">
        <v>1099.5</v>
      </c>
      <c r="R62" s="54"/>
      <c r="S62" s="54"/>
      <c r="T62" s="54"/>
      <c r="U62" s="54"/>
      <c r="V62" s="54"/>
      <c r="W62" s="54"/>
      <c r="X62" s="25">
        <f t="shared" si="4"/>
        <v>104212</v>
      </c>
      <c r="Y62" s="15" t="s">
        <v>65</v>
      </c>
      <c r="Z62" s="13" t="s">
        <v>52</v>
      </c>
    </row>
    <row r="63" spans="1:26" ht="23">
      <c r="A63" s="145"/>
      <c r="B63" s="130"/>
      <c r="C63" s="91"/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54">
        <v>15000</v>
      </c>
      <c r="P63" s="54"/>
      <c r="Q63" s="54"/>
      <c r="R63" s="54"/>
      <c r="S63" s="54"/>
      <c r="T63" s="54"/>
      <c r="U63" s="54"/>
      <c r="V63" s="54"/>
      <c r="W63" s="54"/>
      <c r="X63" s="25">
        <f t="shared" si="4"/>
        <v>15000</v>
      </c>
      <c r="Y63" s="15" t="s">
        <v>66</v>
      </c>
      <c r="Z63" s="11" t="s">
        <v>199</v>
      </c>
    </row>
    <row r="64" spans="1:26">
      <c r="A64" s="145"/>
      <c r="B64" s="130"/>
      <c r="C64" s="91"/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/>
      <c r="O64" s="54">
        <v>25000</v>
      </c>
      <c r="P64" s="54"/>
      <c r="Q64" s="54"/>
      <c r="R64" s="54"/>
      <c r="S64" s="54">
        <v>11200</v>
      </c>
      <c r="T64" s="54"/>
      <c r="U64" s="54"/>
      <c r="V64" s="54"/>
      <c r="W64" s="54"/>
      <c r="X64" s="25">
        <f t="shared" si="4"/>
        <v>36200</v>
      </c>
      <c r="Y64" s="17" t="s">
        <v>162</v>
      </c>
      <c r="Z64" s="11" t="s">
        <v>161</v>
      </c>
    </row>
    <row r="65" spans="1:26">
      <c r="A65" s="145"/>
      <c r="B65" s="130"/>
      <c r="C65" s="91"/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54">
        <v>7000</v>
      </c>
      <c r="P65" s="54"/>
      <c r="Q65" s="54">
        <v>5000</v>
      </c>
      <c r="R65" s="54"/>
      <c r="S65" s="54"/>
      <c r="T65" s="54"/>
      <c r="U65" s="54"/>
      <c r="V65" s="54"/>
      <c r="W65" s="54"/>
      <c r="X65" s="25">
        <f t="shared" si="4"/>
        <v>12000</v>
      </c>
      <c r="Y65" s="17" t="s">
        <v>67</v>
      </c>
      <c r="Z65" s="11" t="s">
        <v>55</v>
      </c>
    </row>
    <row r="66" spans="1:26">
      <c r="A66" s="145"/>
      <c r="B66" s="130"/>
      <c r="C66" s="91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54">
        <v>7000</v>
      </c>
      <c r="P66" s="54"/>
      <c r="Q66" s="54"/>
      <c r="R66" s="54"/>
      <c r="S66" s="54"/>
      <c r="T66" s="54"/>
      <c r="U66" s="54"/>
      <c r="V66" s="54"/>
      <c r="W66" s="54"/>
      <c r="X66" s="25">
        <f t="shared" si="4"/>
        <v>7000</v>
      </c>
      <c r="Y66" s="17" t="s">
        <v>68</v>
      </c>
      <c r="Z66" s="11" t="s">
        <v>57</v>
      </c>
    </row>
    <row r="67" spans="1:26" ht="23">
      <c r="A67" s="145"/>
      <c r="B67" s="130"/>
      <c r="C67" s="91"/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54">
        <v>2700</v>
      </c>
      <c r="P67" s="54"/>
      <c r="Q67" s="54">
        <v>11209</v>
      </c>
      <c r="R67" s="54"/>
      <c r="S67" s="54"/>
      <c r="T67" s="54"/>
      <c r="U67" s="54"/>
      <c r="V67" s="54"/>
      <c r="W67" s="54"/>
      <c r="X67" s="25">
        <f t="shared" si="4"/>
        <v>13909</v>
      </c>
      <c r="Y67" s="15" t="s">
        <v>69</v>
      </c>
      <c r="Z67" s="16" t="s">
        <v>59</v>
      </c>
    </row>
    <row r="68" spans="1:26" ht="19.5" customHeight="1">
      <c r="A68" s="144">
        <v>4</v>
      </c>
      <c r="B68" s="129" t="s">
        <v>70</v>
      </c>
      <c r="C68" s="91"/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1"/>
      <c r="O68" s="54">
        <v>1432800</v>
      </c>
      <c r="P68" s="54"/>
      <c r="Q68" s="54"/>
      <c r="R68" s="54"/>
      <c r="S68" s="54">
        <v>-50000</v>
      </c>
      <c r="T68" s="54"/>
      <c r="U68" s="54">
        <v>-40000</v>
      </c>
      <c r="V68" s="54"/>
      <c r="W68" s="54"/>
      <c r="X68" s="25">
        <f t="shared" si="4"/>
        <v>1342800</v>
      </c>
      <c r="Y68" s="18" t="s">
        <v>71</v>
      </c>
      <c r="Z68" s="11" t="s">
        <v>208</v>
      </c>
    </row>
    <row r="69" spans="1:26">
      <c r="A69" s="145"/>
      <c r="B69" s="130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55">
        <v>125968.07</v>
      </c>
      <c r="P69" s="55"/>
      <c r="Q69" s="55">
        <v>4291.67</v>
      </c>
      <c r="R69" s="55"/>
      <c r="S69" s="55"/>
      <c r="T69" s="55"/>
      <c r="U69" s="55">
        <v>10000</v>
      </c>
      <c r="V69" s="55"/>
      <c r="W69" s="55"/>
      <c r="X69" s="25">
        <f t="shared" si="4"/>
        <v>140259.74</v>
      </c>
      <c r="Y69" s="15" t="s">
        <v>72</v>
      </c>
      <c r="Z69" s="13" t="s">
        <v>46</v>
      </c>
    </row>
    <row r="70" spans="1:26">
      <c r="A70" s="145"/>
      <c r="B70" s="130"/>
      <c r="C70" s="91"/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102"/>
      <c r="O70" s="36">
        <v>89300</v>
      </c>
      <c r="P70" s="36"/>
      <c r="Q70" s="36"/>
      <c r="R70" s="36"/>
      <c r="S70" s="36"/>
      <c r="T70" s="36"/>
      <c r="U70" s="36">
        <v>-10000</v>
      </c>
      <c r="V70" s="36"/>
      <c r="W70" s="36"/>
      <c r="X70" s="25">
        <f t="shared" si="4"/>
        <v>79300</v>
      </c>
      <c r="Y70" s="35" t="s">
        <v>73</v>
      </c>
      <c r="Z70" s="13" t="s">
        <v>48</v>
      </c>
    </row>
    <row r="71" spans="1:26">
      <c r="A71" s="145"/>
      <c r="B71" s="130"/>
      <c r="C71" s="91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91"/>
      <c r="O71" s="54">
        <v>35193.599999999999</v>
      </c>
      <c r="P71" s="54"/>
      <c r="Q71" s="54"/>
      <c r="R71" s="54"/>
      <c r="S71" s="54"/>
      <c r="T71" s="54"/>
      <c r="U71" s="54">
        <v>-10000</v>
      </c>
      <c r="V71" s="54"/>
      <c r="W71" s="54"/>
      <c r="X71" s="25">
        <f t="shared" si="4"/>
        <v>25193.599999999999</v>
      </c>
      <c r="Y71" s="19" t="s">
        <v>74</v>
      </c>
      <c r="Z71" s="16" t="s">
        <v>200</v>
      </c>
    </row>
    <row r="72" spans="1:26">
      <c r="A72" s="145"/>
      <c r="B72" s="130"/>
      <c r="C72" s="91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1"/>
      <c r="O72" s="54">
        <v>234624</v>
      </c>
      <c r="P72" s="54"/>
      <c r="Q72" s="54"/>
      <c r="R72" s="54"/>
      <c r="S72" s="54"/>
      <c r="T72" s="54"/>
      <c r="U72" s="54">
        <v>-40000</v>
      </c>
      <c r="V72" s="54"/>
      <c r="W72" s="54"/>
      <c r="X72" s="25">
        <f t="shared" si="4"/>
        <v>194624</v>
      </c>
      <c r="Y72" s="20" t="s">
        <v>75</v>
      </c>
      <c r="Z72" s="16" t="s">
        <v>201</v>
      </c>
    </row>
    <row r="73" spans="1:26">
      <c r="A73" s="145"/>
      <c r="B73" s="130"/>
      <c r="C73" s="91"/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54">
        <v>32148</v>
      </c>
      <c r="P73" s="54"/>
      <c r="Q73" s="54"/>
      <c r="R73" s="54"/>
      <c r="S73" s="54"/>
      <c r="T73" s="54"/>
      <c r="U73" s="54">
        <v>-20000</v>
      </c>
      <c r="V73" s="54"/>
      <c r="W73" s="54"/>
      <c r="X73" s="25">
        <f t="shared" si="4"/>
        <v>12148</v>
      </c>
      <c r="Y73" s="20" t="s">
        <v>76</v>
      </c>
      <c r="Z73" s="16" t="s">
        <v>209</v>
      </c>
    </row>
    <row r="74" spans="1:26">
      <c r="A74" s="145"/>
      <c r="B74" s="130"/>
      <c r="C74" s="91"/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54">
        <v>50148.000000000007</v>
      </c>
      <c r="P74" s="54"/>
      <c r="Q74" s="54"/>
      <c r="R74" s="54"/>
      <c r="S74" s="54"/>
      <c r="T74" s="54"/>
      <c r="U74" s="54">
        <v>-10000</v>
      </c>
      <c r="V74" s="54"/>
      <c r="W74" s="54"/>
      <c r="X74" s="25">
        <f t="shared" si="4"/>
        <v>40148.000000000007</v>
      </c>
      <c r="Y74" s="19" t="s">
        <v>77</v>
      </c>
      <c r="Z74" s="16" t="s">
        <v>210</v>
      </c>
    </row>
    <row r="75" spans="1:26">
      <c r="A75" s="145"/>
      <c r="B75" s="130"/>
      <c r="C75" s="91"/>
      <c r="D75" s="91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54">
        <v>183661.45</v>
      </c>
      <c r="P75" s="54"/>
      <c r="Q75" s="54">
        <v>6257.25</v>
      </c>
      <c r="R75" s="54"/>
      <c r="S75" s="54"/>
      <c r="T75" s="54"/>
      <c r="U75" s="54"/>
      <c r="V75" s="54"/>
      <c r="W75" s="54"/>
      <c r="X75" s="25">
        <f t="shared" si="4"/>
        <v>189918.7</v>
      </c>
      <c r="Y75" s="19" t="s">
        <v>78</v>
      </c>
      <c r="Z75" s="13" t="s">
        <v>50</v>
      </c>
    </row>
    <row r="76" spans="1:26">
      <c r="A76" s="145"/>
      <c r="B76" s="130"/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55">
        <v>125968.07</v>
      </c>
      <c r="P76" s="55"/>
      <c r="Q76" s="55">
        <v>4289.95</v>
      </c>
      <c r="R76" s="55"/>
      <c r="S76" s="55"/>
      <c r="T76" s="55"/>
      <c r="U76" s="55"/>
      <c r="V76" s="55"/>
      <c r="W76" s="55"/>
      <c r="X76" s="25">
        <f t="shared" si="4"/>
        <v>130258.02</v>
      </c>
      <c r="Y76" s="19" t="s">
        <v>79</v>
      </c>
      <c r="Z76" s="13" t="s">
        <v>211</v>
      </c>
    </row>
    <row r="77" spans="1:26">
      <c r="A77" s="145"/>
      <c r="B77" s="130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54">
        <v>10031.67</v>
      </c>
      <c r="P77" s="54"/>
      <c r="Q77" s="54"/>
      <c r="R77" s="54"/>
      <c r="S77" s="54"/>
      <c r="T77" s="54"/>
      <c r="U77" s="54"/>
      <c r="V77" s="54"/>
      <c r="W77" s="54"/>
      <c r="X77" s="25">
        <f t="shared" si="4"/>
        <v>10031.67</v>
      </c>
      <c r="Y77" s="19" t="s">
        <v>80</v>
      </c>
      <c r="Z77" s="16" t="s">
        <v>81</v>
      </c>
    </row>
    <row r="78" spans="1:26">
      <c r="A78" s="145"/>
      <c r="B78" s="130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54">
        <v>40000</v>
      </c>
      <c r="P78" s="54"/>
      <c r="Q78" s="54"/>
      <c r="R78" s="54"/>
      <c r="S78" s="54">
        <v>-40000</v>
      </c>
      <c r="T78" s="54"/>
      <c r="U78" s="54"/>
      <c r="V78" s="54"/>
      <c r="W78" s="54"/>
      <c r="X78" s="25">
        <f t="shared" si="4"/>
        <v>0</v>
      </c>
      <c r="Y78" s="19" t="s">
        <v>82</v>
      </c>
      <c r="Z78" s="16" t="s">
        <v>212</v>
      </c>
    </row>
    <row r="79" spans="1:26">
      <c r="A79" s="145"/>
      <c r="B79" s="130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54">
        <v>40000</v>
      </c>
      <c r="P79" s="54"/>
      <c r="Q79" s="54"/>
      <c r="R79" s="54"/>
      <c r="S79" s="54">
        <v>70000</v>
      </c>
      <c r="T79" s="54"/>
      <c r="U79" s="54">
        <v>120000</v>
      </c>
      <c r="V79" s="54"/>
      <c r="W79" s="54"/>
      <c r="X79" s="25">
        <f t="shared" si="4"/>
        <v>230000</v>
      </c>
      <c r="Y79" s="19" t="s">
        <v>83</v>
      </c>
      <c r="Z79" s="16" t="s">
        <v>84</v>
      </c>
    </row>
    <row r="80" spans="1:26" ht="23">
      <c r="A80" s="145"/>
      <c r="B80" s="130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54">
        <v>5000</v>
      </c>
      <c r="P80" s="54"/>
      <c r="Q80" s="54"/>
      <c r="R80" s="54"/>
      <c r="S80" s="54"/>
      <c r="T80" s="54"/>
      <c r="U80" s="54"/>
      <c r="V80" s="54"/>
      <c r="W80" s="54"/>
      <c r="X80" s="25">
        <f t="shared" si="4"/>
        <v>5000</v>
      </c>
      <c r="Y80" s="15" t="s">
        <v>85</v>
      </c>
      <c r="Z80" s="11" t="s">
        <v>199</v>
      </c>
    </row>
    <row r="81" spans="1:26" ht="23">
      <c r="A81" s="146"/>
      <c r="B81" s="13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25">
        <v>78816.86</v>
      </c>
      <c r="P81" s="25">
        <v>50000</v>
      </c>
      <c r="Q81" s="25">
        <v>51515</v>
      </c>
      <c r="R81" s="25"/>
      <c r="S81" s="25">
        <v>20000</v>
      </c>
      <c r="T81" s="25">
        <v>50000</v>
      </c>
      <c r="U81" s="25"/>
      <c r="V81" s="25"/>
      <c r="W81" s="25"/>
      <c r="X81" s="25">
        <f t="shared" si="4"/>
        <v>250331.86</v>
      </c>
      <c r="Y81" s="15" t="s">
        <v>86</v>
      </c>
      <c r="Z81" s="16" t="s">
        <v>59</v>
      </c>
    </row>
    <row r="82" spans="1:26" ht="57" customHeight="1">
      <c r="A82" s="71">
        <v>5</v>
      </c>
      <c r="B82" s="21" t="s">
        <v>87</v>
      </c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25">
        <v>0</v>
      </c>
      <c r="P82" s="25"/>
      <c r="Q82" s="25"/>
      <c r="R82" s="25"/>
      <c r="S82" s="25"/>
      <c r="T82" s="25"/>
      <c r="U82" s="25"/>
      <c r="V82" s="25"/>
      <c r="W82" s="25"/>
      <c r="X82" s="25">
        <f t="shared" si="4"/>
        <v>0</v>
      </c>
      <c r="Y82" s="72"/>
      <c r="Z82" s="42"/>
    </row>
    <row r="83" spans="1:26" ht="46">
      <c r="A83" s="71">
        <v>6</v>
      </c>
      <c r="B83" s="21" t="s">
        <v>88</v>
      </c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25">
        <v>0</v>
      </c>
      <c r="P83" s="25"/>
      <c r="Q83" s="25"/>
      <c r="R83" s="25"/>
      <c r="S83" s="25"/>
      <c r="T83" s="25"/>
      <c r="U83" s="25"/>
      <c r="V83" s="25"/>
      <c r="W83" s="25"/>
      <c r="X83" s="25">
        <f t="shared" si="4"/>
        <v>0</v>
      </c>
      <c r="Y83" s="72"/>
      <c r="Z83" s="42"/>
    </row>
    <row r="84" spans="1:26" ht="54" customHeight="1">
      <c r="A84" s="71">
        <v>7</v>
      </c>
      <c r="B84" s="21" t="s">
        <v>89</v>
      </c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25">
        <v>0</v>
      </c>
      <c r="P84" s="25"/>
      <c r="Q84" s="25"/>
      <c r="R84" s="25"/>
      <c r="S84" s="25"/>
      <c r="T84" s="25"/>
      <c r="U84" s="25"/>
      <c r="V84" s="25"/>
      <c r="W84" s="25"/>
      <c r="X84" s="25">
        <f t="shared" si="4"/>
        <v>0</v>
      </c>
      <c r="Y84" s="72"/>
      <c r="Z84" s="42"/>
    </row>
    <row r="85" spans="1:26" ht="45" customHeight="1">
      <c r="A85" s="71">
        <v>8</v>
      </c>
      <c r="B85" s="21" t="s">
        <v>90</v>
      </c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25">
        <v>0</v>
      </c>
      <c r="P85" s="25"/>
      <c r="Q85" s="25"/>
      <c r="R85" s="25"/>
      <c r="S85" s="25"/>
      <c r="T85" s="25"/>
      <c r="U85" s="25"/>
      <c r="V85" s="25"/>
      <c r="W85" s="25"/>
      <c r="X85" s="25">
        <f t="shared" si="4"/>
        <v>0</v>
      </c>
      <c r="Y85" s="72"/>
      <c r="Z85" s="42"/>
    </row>
    <row r="86" spans="1:26">
      <c r="A86" s="71">
        <v>9</v>
      </c>
      <c r="B86" s="21" t="s">
        <v>91</v>
      </c>
      <c r="C86" s="91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25">
        <v>0</v>
      </c>
      <c r="P86" s="25"/>
      <c r="Q86" s="25"/>
      <c r="R86" s="25"/>
      <c r="S86" s="25"/>
      <c r="T86" s="25"/>
      <c r="U86" s="25"/>
      <c r="V86" s="25"/>
      <c r="W86" s="25"/>
      <c r="X86" s="25">
        <f t="shared" si="4"/>
        <v>0</v>
      </c>
      <c r="Y86" s="72"/>
      <c r="Z86" s="42"/>
    </row>
    <row r="87" spans="1:26" ht="39.75" customHeight="1">
      <c r="A87" s="71">
        <v>10</v>
      </c>
      <c r="B87" s="21" t="s">
        <v>92</v>
      </c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25">
        <v>0</v>
      </c>
      <c r="P87" s="25"/>
      <c r="Q87" s="25"/>
      <c r="R87" s="25"/>
      <c r="S87" s="25"/>
      <c r="T87" s="25"/>
      <c r="U87" s="25"/>
      <c r="V87" s="25"/>
      <c r="W87" s="25"/>
      <c r="X87" s="25">
        <f t="shared" si="4"/>
        <v>0</v>
      </c>
      <c r="Y87" s="72"/>
      <c r="Z87" s="42"/>
    </row>
    <row r="88" spans="1:26" ht="34.5">
      <c r="A88" s="71">
        <v>11</v>
      </c>
      <c r="B88" s="21" t="s">
        <v>93</v>
      </c>
      <c r="C88" s="91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25">
        <v>0</v>
      </c>
      <c r="P88" s="25"/>
      <c r="Q88" s="25"/>
      <c r="R88" s="25"/>
      <c r="S88" s="25"/>
      <c r="T88" s="25"/>
      <c r="U88" s="25"/>
      <c r="V88" s="25"/>
      <c r="W88" s="25"/>
      <c r="X88" s="25">
        <f t="shared" si="4"/>
        <v>0</v>
      </c>
      <c r="Y88" s="72"/>
      <c r="Z88" s="42"/>
    </row>
    <row r="89" spans="1:26" ht="18" customHeight="1">
      <c r="A89" s="71">
        <v>12</v>
      </c>
      <c r="B89" s="21" t="s">
        <v>150</v>
      </c>
      <c r="C89" s="91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25">
        <v>0</v>
      </c>
      <c r="P89" s="25"/>
      <c r="Q89" s="25"/>
      <c r="R89" s="25"/>
      <c r="S89" s="25"/>
      <c r="T89" s="25"/>
      <c r="U89" s="25"/>
      <c r="V89" s="25"/>
      <c r="W89" s="25"/>
      <c r="X89" s="25">
        <f t="shared" si="4"/>
        <v>0</v>
      </c>
      <c r="Y89" s="72"/>
      <c r="Z89" s="42"/>
    </row>
    <row r="90" spans="1:26" ht="23">
      <c r="A90" s="71">
        <v>13</v>
      </c>
      <c r="B90" s="21" t="s">
        <v>151</v>
      </c>
      <c r="C90" s="91"/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25"/>
      <c r="P90" s="25"/>
      <c r="Q90" s="25"/>
      <c r="R90" s="25"/>
      <c r="S90" s="25"/>
      <c r="T90" s="25"/>
      <c r="U90" s="25"/>
      <c r="V90" s="25"/>
      <c r="W90" s="25"/>
      <c r="X90" s="25">
        <f t="shared" si="4"/>
        <v>0</v>
      </c>
      <c r="Y90" s="72"/>
      <c r="Z90" s="42"/>
    </row>
    <row r="91" spans="1:26" ht="63" customHeight="1">
      <c r="A91" s="97">
        <v>14</v>
      </c>
      <c r="B91" s="21" t="s">
        <v>94</v>
      </c>
      <c r="C91" s="91"/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25">
        <v>0</v>
      </c>
      <c r="P91" s="25"/>
      <c r="Q91" s="25"/>
      <c r="R91" s="25"/>
      <c r="S91" s="25"/>
      <c r="T91" s="25"/>
      <c r="U91" s="25"/>
      <c r="V91" s="25"/>
      <c r="W91" s="25"/>
      <c r="X91" s="25">
        <f t="shared" si="4"/>
        <v>0</v>
      </c>
      <c r="Y91" s="72"/>
      <c r="Z91" s="42"/>
    </row>
    <row r="92" spans="1:26" ht="34.5">
      <c r="A92" s="97">
        <v>15</v>
      </c>
      <c r="B92" s="30" t="s">
        <v>97</v>
      </c>
      <c r="C92" s="91"/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25">
        <v>0</v>
      </c>
      <c r="P92" s="25"/>
      <c r="Q92" s="25"/>
      <c r="R92" s="25"/>
      <c r="S92" s="25"/>
      <c r="T92" s="25"/>
      <c r="U92" s="25"/>
      <c r="V92" s="25"/>
      <c r="W92" s="25"/>
      <c r="X92" s="25">
        <f t="shared" si="4"/>
        <v>0</v>
      </c>
      <c r="Y92" s="72"/>
      <c r="Z92" s="42"/>
    </row>
    <row r="93" spans="1:26" ht="33.75" customHeight="1">
      <c r="A93" s="97">
        <v>16</v>
      </c>
      <c r="B93" s="30" t="s">
        <v>98</v>
      </c>
      <c r="C93" s="91"/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25">
        <v>0</v>
      </c>
      <c r="P93" s="25"/>
      <c r="Q93" s="25"/>
      <c r="R93" s="25"/>
      <c r="S93" s="25"/>
      <c r="T93" s="25"/>
      <c r="U93" s="25"/>
      <c r="V93" s="25"/>
      <c r="W93" s="25"/>
      <c r="X93" s="25">
        <f t="shared" si="4"/>
        <v>0</v>
      </c>
      <c r="Y93" s="72"/>
      <c r="Z93" s="42"/>
    </row>
    <row r="94" spans="1:26" ht="34.5">
      <c r="A94" s="97">
        <v>17</v>
      </c>
      <c r="B94" s="30" t="s">
        <v>99</v>
      </c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25">
        <v>0</v>
      </c>
      <c r="P94" s="25"/>
      <c r="Q94" s="25"/>
      <c r="R94" s="25"/>
      <c r="S94" s="25"/>
      <c r="T94" s="25"/>
      <c r="U94" s="25"/>
      <c r="V94" s="25"/>
      <c r="W94" s="25"/>
      <c r="X94" s="25">
        <f t="shared" si="4"/>
        <v>0</v>
      </c>
      <c r="Y94" s="72"/>
      <c r="Z94" s="42"/>
    </row>
    <row r="95" spans="1:26" ht="46">
      <c r="A95" s="97">
        <v>18</v>
      </c>
      <c r="B95" s="30" t="s">
        <v>100</v>
      </c>
      <c r="C95" s="91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25">
        <v>0</v>
      </c>
      <c r="P95" s="25"/>
      <c r="Q95" s="25"/>
      <c r="R95" s="25"/>
      <c r="S95" s="25"/>
      <c r="T95" s="25"/>
      <c r="U95" s="25"/>
      <c r="V95" s="25"/>
      <c r="W95" s="25"/>
      <c r="X95" s="25">
        <f t="shared" si="4"/>
        <v>0</v>
      </c>
      <c r="Y95" s="72"/>
      <c r="Z95" s="42"/>
    </row>
    <row r="96" spans="1:26" ht="34.5">
      <c r="A96" s="97">
        <v>19</v>
      </c>
      <c r="B96" s="9" t="s">
        <v>101</v>
      </c>
      <c r="C96" s="91"/>
      <c r="D96" s="91"/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25">
        <v>0</v>
      </c>
      <c r="P96" s="25"/>
      <c r="Q96" s="25"/>
      <c r="R96" s="25"/>
      <c r="S96" s="25"/>
      <c r="T96" s="25"/>
      <c r="U96" s="25"/>
      <c r="V96" s="25"/>
      <c r="W96" s="25"/>
      <c r="X96" s="25">
        <f t="shared" si="4"/>
        <v>0</v>
      </c>
      <c r="Y96" s="72"/>
      <c r="Z96" s="42"/>
    </row>
    <row r="97" spans="1:27" ht="46">
      <c r="A97" s="97">
        <v>20</v>
      </c>
      <c r="B97" s="21" t="s">
        <v>102</v>
      </c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25">
        <v>0</v>
      </c>
      <c r="P97" s="25"/>
      <c r="Q97" s="25"/>
      <c r="R97" s="25"/>
      <c r="S97" s="25"/>
      <c r="T97" s="25"/>
      <c r="U97" s="25"/>
      <c r="V97" s="25"/>
      <c r="W97" s="25"/>
      <c r="X97" s="25">
        <f t="shared" si="4"/>
        <v>0</v>
      </c>
      <c r="Y97" s="72"/>
      <c r="Z97" s="42"/>
    </row>
    <row r="98" spans="1:27" ht="46">
      <c r="A98" s="97">
        <v>21</v>
      </c>
      <c r="B98" s="21" t="s">
        <v>103</v>
      </c>
      <c r="C98" s="91"/>
      <c r="D98" s="91"/>
      <c r="E98" s="91"/>
      <c r="F98" s="91"/>
      <c r="G98" s="91"/>
      <c r="H98" s="91"/>
      <c r="I98" s="91"/>
      <c r="J98" s="91"/>
      <c r="K98" s="91"/>
      <c r="L98" s="91"/>
      <c r="M98" s="91"/>
      <c r="N98" s="91"/>
      <c r="O98" s="25">
        <v>0</v>
      </c>
      <c r="P98" s="25"/>
      <c r="Q98" s="25"/>
      <c r="R98" s="25"/>
      <c r="S98" s="25"/>
      <c r="T98" s="25"/>
      <c r="U98" s="25"/>
      <c r="V98" s="25"/>
      <c r="W98" s="25"/>
      <c r="X98" s="25">
        <f t="shared" si="4"/>
        <v>0</v>
      </c>
      <c r="Y98" s="72"/>
      <c r="Z98" s="42"/>
    </row>
    <row r="99" spans="1:27" ht="34.5">
      <c r="A99" s="97">
        <v>22</v>
      </c>
      <c r="B99" s="21" t="s">
        <v>104</v>
      </c>
      <c r="C99" s="91"/>
      <c r="D99" s="91"/>
      <c r="E99" s="91"/>
      <c r="F99" s="91"/>
      <c r="G99" s="91"/>
      <c r="H99" s="91"/>
      <c r="I99" s="91"/>
      <c r="J99" s="91"/>
      <c r="K99" s="91"/>
      <c r="L99" s="91"/>
      <c r="M99" s="91"/>
      <c r="N99" s="91"/>
      <c r="O99" s="25">
        <v>0</v>
      </c>
      <c r="P99" s="25"/>
      <c r="Q99" s="25"/>
      <c r="R99" s="25"/>
      <c r="S99" s="25"/>
      <c r="T99" s="25"/>
      <c r="U99" s="25"/>
      <c r="V99" s="25"/>
      <c r="W99" s="25"/>
      <c r="X99" s="25">
        <f t="shared" si="4"/>
        <v>0</v>
      </c>
      <c r="Y99" s="72"/>
      <c r="Z99" s="42"/>
    </row>
    <row r="100" spans="1:27">
      <c r="A100" s="34"/>
      <c r="B100" s="34" t="s">
        <v>27</v>
      </c>
      <c r="C100" s="73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4">
        <f>SUM(O45:O99)</f>
        <v>5970802.2000000011</v>
      </c>
      <c r="P100" s="74">
        <f t="shared" ref="P100:V100" si="6">SUM(P45:P99)</f>
        <v>50000</v>
      </c>
      <c r="Q100" s="74">
        <f t="shared" si="6"/>
        <v>85203.26999999999</v>
      </c>
      <c r="R100" s="74">
        <f t="shared" si="6"/>
        <v>0</v>
      </c>
      <c r="S100" s="74">
        <f t="shared" si="6"/>
        <v>0</v>
      </c>
      <c r="T100" s="74">
        <f t="shared" si="6"/>
        <v>100575.88</v>
      </c>
      <c r="U100" s="74">
        <f t="shared" si="6"/>
        <v>5000</v>
      </c>
      <c r="V100" s="74">
        <f t="shared" si="6"/>
        <v>0</v>
      </c>
      <c r="W100" s="74">
        <f t="shared" ref="W100:X100" si="7">SUM(W45:W99)</f>
        <v>0</v>
      </c>
      <c r="X100" s="74">
        <f t="shared" si="7"/>
        <v>6211581.3499999996</v>
      </c>
      <c r="Y100" s="73"/>
      <c r="Z100" s="73"/>
    </row>
    <row r="102" spans="1:27">
      <c r="A102" s="152" t="s">
        <v>95</v>
      </c>
      <c r="B102" s="152" t="s">
        <v>9</v>
      </c>
      <c r="C102" s="132" t="s">
        <v>10</v>
      </c>
      <c r="D102" s="133"/>
      <c r="E102" s="133"/>
      <c r="F102" s="133"/>
      <c r="G102" s="133"/>
      <c r="H102" s="133"/>
      <c r="I102" s="133"/>
      <c r="J102" s="134"/>
      <c r="K102" s="154" t="s">
        <v>11</v>
      </c>
      <c r="L102" s="155"/>
      <c r="M102" s="155"/>
      <c r="N102" s="156"/>
      <c r="O102" s="132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4"/>
      <c r="AA102" s="104"/>
    </row>
    <row r="103" spans="1:27">
      <c r="A103" s="153"/>
      <c r="B103" s="153"/>
      <c r="C103" s="135"/>
      <c r="D103" s="136"/>
      <c r="E103" s="136"/>
      <c r="F103" s="136"/>
      <c r="G103" s="136"/>
      <c r="H103" s="136"/>
      <c r="I103" s="136"/>
      <c r="J103" s="137"/>
      <c r="K103" s="2">
        <v>1</v>
      </c>
      <c r="L103" s="2">
        <v>2</v>
      </c>
      <c r="M103" s="1">
        <v>3</v>
      </c>
      <c r="N103" s="1">
        <v>4</v>
      </c>
      <c r="O103" s="135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7"/>
    </row>
    <row r="104" spans="1:27" ht="39" customHeight="1">
      <c r="A104" s="8" t="s">
        <v>96</v>
      </c>
      <c r="B104" s="8" t="s">
        <v>178</v>
      </c>
      <c r="C104" s="138" t="s">
        <v>179</v>
      </c>
      <c r="D104" s="139"/>
      <c r="E104" s="139"/>
      <c r="F104" s="139"/>
      <c r="G104" s="139"/>
      <c r="H104" s="139"/>
      <c r="I104" s="139"/>
      <c r="J104" s="140"/>
      <c r="K104" s="31">
        <v>1</v>
      </c>
      <c r="L104" s="31">
        <v>1</v>
      </c>
      <c r="M104" s="31">
        <v>1</v>
      </c>
      <c r="N104" s="31">
        <v>1</v>
      </c>
      <c r="O104" s="141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3"/>
    </row>
    <row r="105" spans="1:27" ht="11.5" customHeight="1">
      <c r="A105" s="144"/>
      <c r="B105" s="147" t="s">
        <v>12</v>
      </c>
      <c r="C105" s="149" t="s">
        <v>13</v>
      </c>
      <c r="D105" s="150"/>
      <c r="E105" s="150"/>
      <c r="F105" s="150"/>
      <c r="G105" s="150"/>
      <c r="H105" s="150"/>
      <c r="I105" s="150"/>
      <c r="J105" s="150"/>
      <c r="K105" s="150"/>
      <c r="L105" s="150"/>
      <c r="M105" s="150"/>
      <c r="N105" s="151"/>
      <c r="O105" s="124" t="s">
        <v>14</v>
      </c>
      <c r="P105" s="124" t="s">
        <v>190</v>
      </c>
      <c r="Q105" s="124" t="s">
        <v>197</v>
      </c>
      <c r="R105" s="124" t="s">
        <v>202</v>
      </c>
      <c r="S105" s="124" t="s">
        <v>203</v>
      </c>
      <c r="T105" s="124" t="s">
        <v>206</v>
      </c>
      <c r="U105" s="124" t="s">
        <v>214</v>
      </c>
      <c r="V105" s="124" t="s">
        <v>216</v>
      </c>
      <c r="W105" s="124" t="s">
        <v>218</v>
      </c>
      <c r="X105" s="124" t="s">
        <v>191</v>
      </c>
      <c r="Y105" s="149" t="s">
        <v>15</v>
      </c>
      <c r="Z105" s="151"/>
    </row>
    <row r="106" spans="1:27">
      <c r="A106" s="146"/>
      <c r="B106" s="148"/>
      <c r="C106" s="69" t="s">
        <v>16</v>
      </c>
      <c r="D106" s="69" t="s">
        <v>17</v>
      </c>
      <c r="E106" s="69" t="s">
        <v>18</v>
      </c>
      <c r="F106" s="69" t="s">
        <v>19</v>
      </c>
      <c r="G106" s="69" t="s">
        <v>18</v>
      </c>
      <c r="H106" s="69" t="s">
        <v>20</v>
      </c>
      <c r="I106" s="69" t="s">
        <v>20</v>
      </c>
      <c r="J106" s="69" t="s">
        <v>19</v>
      </c>
      <c r="K106" s="69" t="s">
        <v>21</v>
      </c>
      <c r="L106" s="69" t="s">
        <v>22</v>
      </c>
      <c r="M106" s="69" t="s">
        <v>23</v>
      </c>
      <c r="N106" s="69" t="s">
        <v>24</v>
      </c>
      <c r="O106" s="125"/>
      <c r="P106" s="125"/>
      <c r="Q106" s="125"/>
      <c r="R106" s="125"/>
      <c r="S106" s="125"/>
      <c r="T106" s="125"/>
      <c r="U106" s="125"/>
      <c r="V106" s="125"/>
      <c r="W106" s="125"/>
      <c r="X106" s="125"/>
      <c r="Y106" s="69" t="s">
        <v>25</v>
      </c>
      <c r="Z106" s="69" t="s">
        <v>26</v>
      </c>
    </row>
    <row r="107" spans="1:27" ht="46">
      <c r="A107" s="71">
        <v>1</v>
      </c>
      <c r="B107" s="8" t="s">
        <v>136</v>
      </c>
      <c r="C107" s="98"/>
      <c r="D107" s="99"/>
      <c r="E107" s="100"/>
      <c r="F107" s="101"/>
      <c r="G107" s="101"/>
      <c r="H107" s="98"/>
      <c r="I107" s="98"/>
      <c r="J107" s="98"/>
      <c r="K107" s="98"/>
      <c r="L107" s="98"/>
      <c r="M107" s="98"/>
      <c r="N107" s="98"/>
      <c r="O107" s="25">
        <v>0</v>
      </c>
      <c r="P107" s="25"/>
      <c r="Q107" s="25"/>
      <c r="R107" s="25"/>
      <c r="S107" s="25"/>
      <c r="T107" s="25"/>
      <c r="U107" s="25"/>
      <c r="V107" s="25"/>
      <c r="W107" s="25"/>
      <c r="X107" s="25">
        <f t="shared" ref="X107:X121" si="8">SUM(O107:W107)</f>
        <v>0</v>
      </c>
      <c r="Y107" s="22"/>
      <c r="Z107" s="23"/>
    </row>
    <row r="108" spans="1:27" ht="23">
      <c r="A108" s="71">
        <f t="shared" ref="A108:A121" si="9">(A107+1)</f>
        <v>2</v>
      </c>
      <c r="B108" s="8" t="s">
        <v>137</v>
      </c>
      <c r="C108" s="26"/>
      <c r="D108" s="27"/>
      <c r="E108" s="28"/>
      <c r="F108" s="76"/>
      <c r="G108" s="76"/>
      <c r="H108" s="26"/>
      <c r="I108" s="26"/>
      <c r="J108" s="26"/>
      <c r="K108" s="98"/>
      <c r="L108" s="98"/>
      <c r="M108" s="98"/>
      <c r="N108" s="98"/>
      <c r="O108" s="25">
        <v>0</v>
      </c>
      <c r="P108" s="25"/>
      <c r="Q108" s="25"/>
      <c r="R108" s="25"/>
      <c r="S108" s="25"/>
      <c r="T108" s="25"/>
      <c r="U108" s="25"/>
      <c r="V108" s="25"/>
      <c r="W108" s="25"/>
      <c r="X108" s="25">
        <f t="shared" si="8"/>
        <v>0</v>
      </c>
      <c r="Y108" s="22"/>
      <c r="Z108" s="23"/>
    </row>
    <row r="109" spans="1:27" ht="23">
      <c r="A109" s="71">
        <f t="shared" si="9"/>
        <v>3</v>
      </c>
      <c r="B109" s="8" t="s">
        <v>138</v>
      </c>
      <c r="C109" s="98"/>
      <c r="D109" s="99"/>
      <c r="E109" s="100"/>
      <c r="F109" s="101"/>
      <c r="G109" s="101"/>
      <c r="H109" s="98"/>
      <c r="I109" s="98"/>
      <c r="J109" s="98"/>
      <c r="K109" s="98"/>
      <c r="L109" s="98"/>
      <c r="M109" s="98"/>
      <c r="N109" s="98"/>
      <c r="O109" s="25">
        <v>0</v>
      </c>
      <c r="P109" s="25"/>
      <c r="Q109" s="25"/>
      <c r="R109" s="25"/>
      <c r="S109" s="25"/>
      <c r="T109" s="25"/>
      <c r="U109" s="25"/>
      <c r="V109" s="25"/>
      <c r="W109" s="25"/>
      <c r="X109" s="25">
        <f t="shared" si="8"/>
        <v>0</v>
      </c>
      <c r="Y109" s="22"/>
      <c r="Z109" s="23"/>
    </row>
    <row r="110" spans="1:27">
      <c r="A110" s="71">
        <f t="shared" si="9"/>
        <v>4</v>
      </c>
      <c r="B110" s="8" t="s">
        <v>139</v>
      </c>
      <c r="C110" s="98"/>
      <c r="D110" s="99"/>
      <c r="E110" s="100"/>
      <c r="F110" s="101"/>
      <c r="G110" s="101"/>
      <c r="H110" s="98"/>
      <c r="I110" s="98"/>
      <c r="J110" s="98"/>
      <c r="K110" s="98"/>
      <c r="L110" s="98"/>
      <c r="M110" s="98"/>
      <c r="N110" s="98"/>
      <c r="O110" s="25">
        <v>0</v>
      </c>
      <c r="P110" s="25"/>
      <c r="Q110" s="25"/>
      <c r="R110" s="25"/>
      <c r="S110" s="25"/>
      <c r="T110" s="25"/>
      <c r="U110" s="25"/>
      <c r="V110" s="25"/>
      <c r="W110" s="25"/>
      <c r="X110" s="25">
        <f t="shared" si="8"/>
        <v>0</v>
      </c>
      <c r="Y110" s="22"/>
      <c r="Z110" s="23"/>
    </row>
    <row r="111" spans="1:27" ht="46">
      <c r="A111" s="71">
        <f t="shared" si="9"/>
        <v>5</v>
      </c>
      <c r="B111" s="8" t="s">
        <v>140</v>
      </c>
      <c r="C111" s="98"/>
      <c r="D111" s="99"/>
      <c r="E111" s="100"/>
      <c r="F111" s="101"/>
      <c r="G111" s="101"/>
      <c r="H111" s="98"/>
      <c r="I111" s="98"/>
      <c r="J111" s="98"/>
      <c r="K111" s="98"/>
      <c r="L111" s="98"/>
      <c r="M111" s="98"/>
      <c r="N111" s="98"/>
      <c r="O111" s="25">
        <v>0</v>
      </c>
      <c r="P111" s="25"/>
      <c r="Q111" s="25"/>
      <c r="R111" s="25"/>
      <c r="S111" s="25"/>
      <c r="T111" s="25"/>
      <c r="U111" s="25"/>
      <c r="V111" s="25"/>
      <c r="W111" s="25"/>
      <c r="X111" s="25">
        <f t="shared" si="8"/>
        <v>0</v>
      </c>
      <c r="Y111" s="22"/>
      <c r="Z111" s="23"/>
    </row>
    <row r="112" spans="1:27" ht="23">
      <c r="A112" s="71">
        <f t="shared" si="9"/>
        <v>6</v>
      </c>
      <c r="B112" s="33" t="s">
        <v>141</v>
      </c>
      <c r="C112" s="98"/>
      <c r="D112" s="99"/>
      <c r="E112" s="100"/>
      <c r="F112" s="101"/>
      <c r="G112" s="101"/>
      <c r="H112" s="98"/>
      <c r="I112" s="98"/>
      <c r="J112" s="98"/>
      <c r="K112" s="98"/>
      <c r="L112" s="98"/>
      <c r="M112" s="98"/>
      <c r="N112" s="98"/>
      <c r="O112" s="25">
        <v>0</v>
      </c>
      <c r="P112" s="25"/>
      <c r="Q112" s="25"/>
      <c r="R112" s="25"/>
      <c r="S112" s="25"/>
      <c r="T112" s="25"/>
      <c r="U112" s="25"/>
      <c r="V112" s="25"/>
      <c r="W112" s="25"/>
      <c r="X112" s="25">
        <f t="shared" si="8"/>
        <v>0</v>
      </c>
      <c r="Y112" s="22"/>
      <c r="Z112" s="23"/>
    </row>
    <row r="113" spans="1:26" ht="23">
      <c r="A113" s="71">
        <f t="shared" si="9"/>
        <v>7</v>
      </c>
      <c r="B113" s="33" t="s">
        <v>142</v>
      </c>
      <c r="C113" s="98"/>
      <c r="D113" s="99"/>
      <c r="E113" s="100"/>
      <c r="F113" s="101"/>
      <c r="G113" s="101"/>
      <c r="H113" s="98"/>
      <c r="I113" s="98"/>
      <c r="J113" s="98"/>
      <c r="K113" s="98"/>
      <c r="L113" s="98"/>
      <c r="M113" s="98"/>
      <c r="N113" s="98"/>
      <c r="O113" s="25">
        <v>0</v>
      </c>
      <c r="P113" s="25"/>
      <c r="Q113" s="25"/>
      <c r="R113" s="25"/>
      <c r="S113" s="25"/>
      <c r="T113" s="25"/>
      <c r="U113" s="25"/>
      <c r="V113" s="25"/>
      <c r="W113" s="25"/>
      <c r="X113" s="25">
        <f t="shared" si="8"/>
        <v>0</v>
      </c>
      <c r="Y113" s="22"/>
      <c r="Z113" s="23"/>
    </row>
    <row r="114" spans="1:26">
      <c r="A114" s="71">
        <f t="shared" si="9"/>
        <v>8</v>
      </c>
      <c r="B114" s="29" t="s">
        <v>143</v>
      </c>
      <c r="C114" s="98"/>
      <c r="D114" s="99"/>
      <c r="E114" s="100"/>
      <c r="F114" s="101"/>
      <c r="G114" s="101"/>
      <c r="H114" s="98"/>
      <c r="I114" s="98"/>
      <c r="J114" s="98"/>
      <c r="K114" s="98"/>
      <c r="L114" s="98"/>
      <c r="M114" s="98"/>
      <c r="N114" s="98"/>
      <c r="O114" s="25">
        <v>0</v>
      </c>
      <c r="P114" s="25"/>
      <c r="Q114" s="25"/>
      <c r="R114" s="25"/>
      <c r="S114" s="25"/>
      <c r="T114" s="25"/>
      <c r="U114" s="25"/>
      <c r="V114" s="25"/>
      <c r="W114" s="25"/>
      <c r="X114" s="25">
        <f t="shared" si="8"/>
        <v>0</v>
      </c>
      <c r="Y114" s="22"/>
      <c r="Z114" s="23"/>
    </row>
    <row r="115" spans="1:26" ht="23">
      <c r="A115" s="71">
        <f t="shared" si="9"/>
        <v>9</v>
      </c>
      <c r="B115" s="29" t="s">
        <v>148</v>
      </c>
      <c r="C115" s="98"/>
      <c r="D115" s="99"/>
      <c r="E115" s="100"/>
      <c r="F115" s="101"/>
      <c r="G115" s="101"/>
      <c r="H115" s="98"/>
      <c r="I115" s="98"/>
      <c r="J115" s="98"/>
      <c r="K115" s="98"/>
      <c r="L115" s="98"/>
      <c r="M115" s="98"/>
      <c r="N115" s="98"/>
      <c r="O115" s="25">
        <v>0</v>
      </c>
      <c r="P115" s="25"/>
      <c r="Q115" s="25"/>
      <c r="R115" s="25"/>
      <c r="S115" s="25"/>
      <c r="T115" s="25"/>
      <c r="U115" s="25"/>
      <c r="V115" s="25"/>
      <c r="W115" s="25"/>
      <c r="X115" s="25">
        <f t="shared" si="8"/>
        <v>0</v>
      </c>
      <c r="Y115" s="22"/>
      <c r="Z115" s="23"/>
    </row>
    <row r="116" spans="1:26" s="61" customFormat="1" ht="17" customHeight="1">
      <c r="A116" s="71">
        <v>10</v>
      </c>
      <c r="B116" s="9" t="s">
        <v>149</v>
      </c>
      <c r="C116" s="98"/>
      <c r="D116" s="99"/>
      <c r="E116" s="100"/>
      <c r="F116" s="101"/>
      <c r="G116" s="101"/>
      <c r="H116" s="98"/>
      <c r="I116" s="98"/>
      <c r="J116" s="98"/>
      <c r="K116" s="98"/>
      <c r="L116" s="98"/>
      <c r="M116" s="98"/>
      <c r="N116" s="98"/>
      <c r="O116" s="25">
        <v>0</v>
      </c>
      <c r="P116" s="25"/>
      <c r="Q116" s="25"/>
      <c r="R116" s="25"/>
      <c r="S116" s="25"/>
      <c r="T116" s="25"/>
      <c r="U116" s="25"/>
      <c r="V116" s="25"/>
      <c r="W116" s="25"/>
      <c r="X116" s="25">
        <f t="shared" si="8"/>
        <v>0</v>
      </c>
      <c r="Y116" s="22"/>
      <c r="Z116" s="23"/>
    </row>
    <row r="117" spans="1:26" ht="46">
      <c r="A117" s="71">
        <v>11</v>
      </c>
      <c r="B117" s="29" t="s">
        <v>144</v>
      </c>
      <c r="C117" s="98"/>
      <c r="D117" s="99"/>
      <c r="E117" s="100"/>
      <c r="F117" s="101"/>
      <c r="G117" s="101"/>
      <c r="H117" s="98"/>
      <c r="I117" s="98"/>
      <c r="J117" s="98"/>
      <c r="K117" s="98"/>
      <c r="L117" s="98"/>
      <c r="M117" s="98"/>
      <c r="N117" s="98"/>
      <c r="O117" s="25">
        <v>0</v>
      </c>
      <c r="P117" s="25"/>
      <c r="Q117" s="25"/>
      <c r="R117" s="25"/>
      <c r="S117" s="25"/>
      <c r="T117" s="25"/>
      <c r="U117" s="25"/>
      <c r="V117" s="25"/>
      <c r="W117" s="25"/>
      <c r="X117" s="25">
        <f t="shared" si="8"/>
        <v>0</v>
      </c>
      <c r="Y117" s="22"/>
      <c r="Z117" s="23"/>
    </row>
    <row r="118" spans="1:26" ht="23">
      <c r="A118" s="71">
        <f t="shared" si="9"/>
        <v>12</v>
      </c>
      <c r="B118" s="9" t="s">
        <v>187</v>
      </c>
      <c r="C118" s="98"/>
      <c r="D118" s="99"/>
      <c r="E118" s="100"/>
      <c r="F118" s="101"/>
      <c r="G118" s="101"/>
      <c r="H118" s="98"/>
      <c r="I118" s="98"/>
      <c r="J118" s="98"/>
      <c r="K118" s="98"/>
      <c r="L118" s="98"/>
      <c r="M118" s="98"/>
      <c r="N118" s="98"/>
      <c r="O118" s="25">
        <v>0</v>
      </c>
      <c r="P118" s="25"/>
      <c r="Q118" s="25"/>
      <c r="R118" s="25"/>
      <c r="S118" s="25"/>
      <c r="T118" s="25"/>
      <c r="U118" s="25"/>
      <c r="V118" s="25"/>
      <c r="W118" s="25"/>
      <c r="X118" s="25">
        <f t="shared" si="8"/>
        <v>0</v>
      </c>
      <c r="Y118" s="22"/>
      <c r="Z118" s="23"/>
    </row>
    <row r="119" spans="1:26" ht="34.5">
      <c r="A119" s="71">
        <f t="shared" si="9"/>
        <v>13</v>
      </c>
      <c r="B119" s="29" t="s">
        <v>145</v>
      </c>
      <c r="C119" s="98"/>
      <c r="D119" s="99"/>
      <c r="E119" s="100"/>
      <c r="F119" s="101"/>
      <c r="G119" s="101"/>
      <c r="H119" s="98"/>
      <c r="I119" s="98"/>
      <c r="J119" s="98"/>
      <c r="K119" s="98"/>
      <c r="L119" s="98"/>
      <c r="M119" s="98"/>
      <c r="N119" s="98"/>
      <c r="O119" s="25">
        <v>0</v>
      </c>
      <c r="P119" s="25"/>
      <c r="Q119" s="25"/>
      <c r="R119" s="25"/>
      <c r="S119" s="25"/>
      <c r="T119" s="25"/>
      <c r="U119" s="25"/>
      <c r="V119" s="25"/>
      <c r="W119" s="25"/>
      <c r="X119" s="25">
        <f t="shared" si="8"/>
        <v>0</v>
      </c>
      <c r="Y119" s="22"/>
      <c r="Z119" s="23"/>
    </row>
    <row r="120" spans="1:26" ht="34.5">
      <c r="A120" s="71">
        <f t="shared" si="9"/>
        <v>14</v>
      </c>
      <c r="B120" s="29" t="s">
        <v>146</v>
      </c>
      <c r="C120" s="98"/>
      <c r="D120" s="99"/>
      <c r="E120" s="100"/>
      <c r="F120" s="101"/>
      <c r="G120" s="101"/>
      <c r="H120" s="98"/>
      <c r="I120" s="98"/>
      <c r="J120" s="98"/>
      <c r="K120" s="98"/>
      <c r="L120" s="98"/>
      <c r="M120" s="98"/>
      <c r="N120" s="98"/>
      <c r="O120" s="25">
        <v>0</v>
      </c>
      <c r="P120" s="25"/>
      <c r="Q120" s="25"/>
      <c r="R120" s="25"/>
      <c r="S120" s="25"/>
      <c r="T120" s="25"/>
      <c r="U120" s="25"/>
      <c r="V120" s="25"/>
      <c r="W120" s="25"/>
      <c r="X120" s="25">
        <f t="shared" si="8"/>
        <v>0</v>
      </c>
      <c r="Y120" s="22"/>
      <c r="Z120" s="23"/>
    </row>
    <row r="121" spans="1:26" ht="23">
      <c r="A121" s="71">
        <f t="shared" si="9"/>
        <v>15</v>
      </c>
      <c r="B121" s="8" t="s">
        <v>147</v>
      </c>
      <c r="C121" s="98"/>
      <c r="D121" s="99"/>
      <c r="E121" s="100"/>
      <c r="F121" s="101"/>
      <c r="G121" s="101"/>
      <c r="H121" s="98"/>
      <c r="I121" s="98"/>
      <c r="J121" s="98"/>
      <c r="K121" s="98"/>
      <c r="L121" s="98"/>
      <c r="M121" s="98"/>
      <c r="N121" s="98"/>
      <c r="O121" s="25">
        <v>0</v>
      </c>
      <c r="P121" s="25"/>
      <c r="Q121" s="25"/>
      <c r="R121" s="25"/>
      <c r="S121" s="25"/>
      <c r="T121" s="25"/>
      <c r="U121" s="25"/>
      <c r="V121" s="25"/>
      <c r="W121" s="25"/>
      <c r="X121" s="25">
        <f t="shared" si="8"/>
        <v>0</v>
      </c>
      <c r="Y121" s="22"/>
      <c r="Z121" s="23"/>
    </row>
    <row r="122" spans="1:26">
      <c r="A122" s="34"/>
      <c r="B122" s="34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4">
        <f>SUM(O107:O121)</f>
        <v>0</v>
      </c>
      <c r="P122" s="74">
        <f t="shared" ref="P122:V122" si="10">SUM(P107:P121)</f>
        <v>0</v>
      </c>
      <c r="Q122" s="74">
        <f t="shared" si="10"/>
        <v>0</v>
      </c>
      <c r="R122" s="74">
        <f t="shared" si="10"/>
        <v>0</v>
      </c>
      <c r="S122" s="74">
        <f t="shared" si="10"/>
        <v>0</v>
      </c>
      <c r="T122" s="74">
        <f t="shared" si="10"/>
        <v>0</v>
      </c>
      <c r="U122" s="74">
        <f t="shared" si="10"/>
        <v>0</v>
      </c>
      <c r="V122" s="74">
        <f t="shared" si="10"/>
        <v>0</v>
      </c>
      <c r="W122" s="74">
        <f t="shared" ref="W122:X122" si="11">SUM(W107:W121)</f>
        <v>0</v>
      </c>
      <c r="X122" s="74">
        <f t="shared" si="11"/>
        <v>0</v>
      </c>
      <c r="Y122" s="73"/>
      <c r="Z122" s="73"/>
    </row>
    <row r="123" spans="1:26" s="95" customFormat="1">
      <c r="A123" s="92"/>
      <c r="B123" s="92"/>
      <c r="C123" s="93"/>
      <c r="D123" s="93"/>
      <c r="E123" s="93"/>
      <c r="F123" s="93"/>
      <c r="G123" s="93"/>
      <c r="H123" s="93"/>
      <c r="I123" s="93"/>
      <c r="J123" s="93"/>
      <c r="K123" s="93"/>
      <c r="L123" s="93"/>
      <c r="M123" s="93"/>
      <c r="N123" s="93"/>
      <c r="O123" s="94"/>
      <c r="P123" s="94"/>
      <c r="Q123" s="94"/>
      <c r="R123" s="94"/>
      <c r="S123" s="94"/>
      <c r="T123" s="94"/>
      <c r="U123" s="94"/>
      <c r="V123" s="94"/>
      <c r="W123" s="94"/>
      <c r="X123" s="94"/>
      <c r="Y123" s="93"/>
      <c r="Z123" s="93"/>
    </row>
    <row r="124" spans="1:26">
      <c r="A124" s="152" t="s">
        <v>173</v>
      </c>
      <c r="B124" s="152" t="s">
        <v>9</v>
      </c>
      <c r="C124" s="132" t="s">
        <v>10</v>
      </c>
      <c r="D124" s="133"/>
      <c r="E124" s="133"/>
      <c r="F124" s="133"/>
      <c r="G124" s="133"/>
      <c r="H124" s="133"/>
      <c r="I124" s="133"/>
      <c r="J124" s="134"/>
      <c r="K124" s="154" t="s">
        <v>11</v>
      </c>
      <c r="L124" s="155"/>
      <c r="M124" s="155"/>
      <c r="N124" s="156"/>
      <c r="O124" s="132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4"/>
    </row>
    <row r="125" spans="1:26">
      <c r="A125" s="153"/>
      <c r="B125" s="153"/>
      <c r="C125" s="135"/>
      <c r="D125" s="136"/>
      <c r="E125" s="136"/>
      <c r="F125" s="136"/>
      <c r="G125" s="136"/>
      <c r="H125" s="136"/>
      <c r="I125" s="136"/>
      <c r="J125" s="137"/>
      <c r="K125" s="2">
        <v>1</v>
      </c>
      <c r="L125" s="2">
        <v>2</v>
      </c>
      <c r="M125" s="1">
        <v>3</v>
      </c>
      <c r="N125" s="1">
        <v>4</v>
      </c>
      <c r="O125" s="135"/>
      <c r="P125" s="136"/>
      <c r="Q125" s="136"/>
      <c r="R125" s="136"/>
      <c r="S125" s="136"/>
      <c r="T125" s="136"/>
      <c r="U125" s="136"/>
      <c r="V125" s="136"/>
      <c r="W125" s="136"/>
      <c r="X125" s="136"/>
      <c r="Y125" s="136"/>
      <c r="Z125" s="137"/>
    </row>
    <row r="126" spans="1:26" ht="29.25" customHeight="1">
      <c r="A126" s="8" t="s">
        <v>180</v>
      </c>
      <c r="B126" s="8" t="s">
        <v>176</v>
      </c>
      <c r="C126" s="138" t="s">
        <v>177</v>
      </c>
      <c r="D126" s="139"/>
      <c r="E126" s="139"/>
      <c r="F126" s="139"/>
      <c r="G126" s="139"/>
      <c r="H126" s="139"/>
      <c r="I126" s="139"/>
      <c r="J126" s="140"/>
      <c r="K126" s="77">
        <v>100</v>
      </c>
      <c r="L126" s="75"/>
      <c r="M126" s="75"/>
      <c r="N126" s="75"/>
      <c r="O126" s="141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3"/>
    </row>
    <row r="127" spans="1:26" ht="14" customHeight="1">
      <c r="A127" s="144"/>
      <c r="B127" s="147" t="s">
        <v>12</v>
      </c>
      <c r="C127" s="149" t="s">
        <v>13</v>
      </c>
      <c r="D127" s="150"/>
      <c r="E127" s="150"/>
      <c r="F127" s="150"/>
      <c r="G127" s="150"/>
      <c r="H127" s="150"/>
      <c r="I127" s="150"/>
      <c r="J127" s="150"/>
      <c r="K127" s="150"/>
      <c r="L127" s="150"/>
      <c r="M127" s="150"/>
      <c r="N127" s="151"/>
      <c r="O127" s="124" t="s">
        <v>14</v>
      </c>
      <c r="P127" s="124" t="s">
        <v>190</v>
      </c>
      <c r="Q127" s="124" t="s">
        <v>197</v>
      </c>
      <c r="R127" s="124" t="s">
        <v>202</v>
      </c>
      <c r="S127" s="124" t="s">
        <v>203</v>
      </c>
      <c r="T127" s="124" t="s">
        <v>206</v>
      </c>
      <c r="U127" s="124" t="s">
        <v>214</v>
      </c>
      <c r="V127" s="124" t="s">
        <v>216</v>
      </c>
      <c r="W127" s="124" t="s">
        <v>218</v>
      </c>
      <c r="X127" s="124" t="s">
        <v>191</v>
      </c>
      <c r="Y127" s="149" t="s">
        <v>15</v>
      </c>
      <c r="Z127" s="151"/>
    </row>
    <row r="128" spans="1:26" ht="14" customHeight="1">
      <c r="A128" s="146"/>
      <c r="B128" s="148"/>
      <c r="C128" s="69" t="s">
        <v>16</v>
      </c>
      <c r="D128" s="69" t="s">
        <v>17</v>
      </c>
      <c r="E128" s="69" t="s">
        <v>18</v>
      </c>
      <c r="F128" s="69" t="s">
        <v>19</v>
      </c>
      <c r="G128" s="69" t="s">
        <v>18</v>
      </c>
      <c r="H128" s="69" t="s">
        <v>20</v>
      </c>
      <c r="I128" s="69" t="s">
        <v>20</v>
      </c>
      <c r="J128" s="69" t="s">
        <v>19</v>
      </c>
      <c r="K128" s="69" t="s">
        <v>21</v>
      </c>
      <c r="L128" s="69" t="s">
        <v>22</v>
      </c>
      <c r="M128" s="69" t="s">
        <v>23</v>
      </c>
      <c r="N128" s="69" t="s">
        <v>24</v>
      </c>
      <c r="O128" s="125"/>
      <c r="P128" s="125"/>
      <c r="Q128" s="125"/>
      <c r="R128" s="125"/>
      <c r="S128" s="125"/>
      <c r="T128" s="125"/>
      <c r="U128" s="125"/>
      <c r="V128" s="125"/>
      <c r="W128" s="125"/>
      <c r="X128" s="125"/>
      <c r="Y128" s="69" t="s">
        <v>25</v>
      </c>
      <c r="Z128" s="69" t="s">
        <v>26</v>
      </c>
    </row>
    <row r="129" spans="1:26" ht="17" customHeight="1">
      <c r="A129" s="176">
        <v>1</v>
      </c>
      <c r="B129" s="177" t="s">
        <v>171</v>
      </c>
      <c r="C129" s="91"/>
      <c r="D129" s="91"/>
      <c r="E129" s="91"/>
      <c r="F129" s="91"/>
      <c r="G129" s="91"/>
      <c r="H129" s="91"/>
      <c r="I129" s="91"/>
      <c r="J129" s="91"/>
      <c r="K129" s="91"/>
      <c r="L129" s="91"/>
      <c r="M129" s="91"/>
      <c r="N129" s="91"/>
      <c r="O129" s="25">
        <v>28416</v>
      </c>
      <c r="P129" s="25"/>
      <c r="Q129" s="25"/>
      <c r="R129" s="25"/>
      <c r="S129" s="25"/>
      <c r="T129" s="25"/>
      <c r="U129" s="25"/>
      <c r="V129" s="25"/>
      <c r="W129" s="25"/>
      <c r="X129" s="25">
        <f t="shared" ref="X129:X136" si="12">SUM(O129:W129)</f>
        <v>28416</v>
      </c>
      <c r="Y129" s="18" t="s">
        <v>152</v>
      </c>
      <c r="Z129" s="11" t="s">
        <v>44</v>
      </c>
    </row>
    <row r="130" spans="1:26" ht="17" customHeight="1">
      <c r="A130" s="176"/>
      <c r="B130" s="177"/>
      <c r="C130" s="91"/>
      <c r="D130" s="91"/>
      <c r="E130" s="91"/>
      <c r="F130" s="91"/>
      <c r="G130" s="91"/>
      <c r="H130" s="91"/>
      <c r="I130" s="91"/>
      <c r="J130" s="91"/>
      <c r="K130" s="91"/>
      <c r="L130" s="91"/>
      <c r="M130" s="91"/>
      <c r="N130" s="91"/>
      <c r="O130" s="38">
        <v>2368</v>
      </c>
      <c r="P130" s="38"/>
      <c r="Q130" s="38"/>
      <c r="R130" s="38"/>
      <c r="S130" s="38"/>
      <c r="T130" s="38"/>
      <c r="U130" s="38"/>
      <c r="V130" s="38"/>
      <c r="W130" s="38"/>
      <c r="X130" s="25">
        <f t="shared" si="12"/>
        <v>2368</v>
      </c>
      <c r="Y130" s="39" t="s">
        <v>153</v>
      </c>
      <c r="Z130" s="13" t="s">
        <v>46</v>
      </c>
    </row>
    <row r="131" spans="1:26" ht="17" customHeight="1">
      <c r="A131" s="176"/>
      <c r="B131" s="177"/>
      <c r="C131" s="91"/>
      <c r="D131" s="91"/>
      <c r="E131" s="91"/>
      <c r="F131" s="91"/>
      <c r="G131" s="91"/>
      <c r="H131" s="91"/>
      <c r="I131" s="91"/>
      <c r="J131" s="91"/>
      <c r="K131" s="91"/>
      <c r="L131" s="91"/>
      <c r="M131" s="91"/>
      <c r="N131" s="91"/>
      <c r="O131" s="25">
        <v>475</v>
      </c>
      <c r="P131" s="25"/>
      <c r="Q131" s="25"/>
      <c r="R131" s="25"/>
      <c r="S131" s="25"/>
      <c r="T131" s="25"/>
      <c r="U131" s="25"/>
      <c r="V131" s="25"/>
      <c r="W131" s="25"/>
      <c r="X131" s="25">
        <f t="shared" si="12"/>
        <v>475</v>
      </c>
      <c r="Y131" s="39" t="s">
        <v>154</v>
      </c>
      <c r="Z131" s="13" t="s">
        <v>48</v>
      </c>
    </row>
    <row r="132" spans="1:26" ht="17" customHeight="1">
      <c r="A132" s="176"/>
      <c r="B132" s="177"/>
      <c r="C132" s="91"/>
      <c r="D132" s="91"/>
      <c r="E132" s="91"/>
      <c r="F132" s="91"/>
      <c r="G132" s="91"/>
      <c r="H132" s="91"/>
      <c r="I132" s="91"/>
      <c r="J132" s="91"/>
      <c r="K132" s="91"/>
      <c r="L132" s="91"/>
      <c r="M132" s="91"/>
      <c r="N132" s="91"/>
      <c r="O132" s="25">
        <v>3310.46</v>
      </c>
      <c r="P132" s="25"/>
      <c r="Q132" s="25"/>
      <c r="R132" s="25"/>
      <c r="S132" s="25"/>
      <c r="T132" s="25"/>
      <c r="U132" s="25"/>
      <c r="V132" s="25"/>
      <c r="W132" s="25"/>
      <c r="X132" s="25">
        <f t="shared" si="12"/>
        <v>3310.46</v>
      </c>
      <c r="Y132" s="39" t="s">
        <v>155</v>
      </c>
      <c r="Z132" s="13" t="s">
        <v>50</v>
      </c>
    </row>
    <row r="133" spans="1:26" ht="17" customHeight="1">
      <c r="A133" s="176"/>
      <c r="B133" s="177"/>
      <c r="C133" s="91"/>
      <c r="D133" s="91"/>
      <c r="E133" s="91"/>
      <c r="F133" s="91"/>
      <c r="G133" s="91"/>
      <c r="H133" s="91"/>
      <c r="I133" s="91"/>
      <c r="J133" s="91"/>
      <c r="K133" s="91"/>
      <c r="L133" s="91"/>
      <c r="M133" s="91"/>
      <c r="N133" s="91"/>
      <c r="O133" s="25">
        <v>2368</v>
      </c>
      <c r="P133" s="25"/>
      <c r="Q133" s="25"/>
      <c r="R133" s="25"/>
      <c r="S133" s="25"/>
      <c r="T133" s="25"/>
      <c r="U133" s="25"/>
      <c r="V133" s="25"/>
      <c r="W133" s="25"/>
      <c r="X133" s="25">
        <f t="shared" si="12"/>
        <v>2368</v>
      </c>
      <c r="Y133" s="39" t="s">
        <v>156</v>
      </c>
      <c r="Z133" s="13" t="s">
        <v>52</v>
      </c>
    </row>
    <row r="134" spans="1:26" ht="23">
      <c r="A134" s="176"/>
      <c r="B134" s="177"/>
      <c r="C134" s="91"/>
      <c r="D134" s="91"/>
      <c r="E134" s="91"/>
      <c r="F134" s="91"/>
      <c r="G134" s="91"/>
      <c r="H134" s="91"/>
      <c r="I134" s="91"/>
      <c r="J134" s="91"/>
      <c r="K134" s="91"/>
      <c r="L134" s="91"/>
      <c r="M134" s="91"/>
      <c r="N134" s="91"/>
      <c r="O134" s="25">
        <v>1702.54</v>
      </c>
      <c r="P134" s="25"/>
      <c r="Q134" s="25"/>
      <c r="R134" s="25"/>
      <c r="S134" s="25"/>
      <c r="T134" s="25"/>
      <c r="U134" s="25"/>
      <c r="V134" s="25"/>
      <c r="W134" s="25"/>
      <c r="X134" s="25">
        <f t="shared" si="12"/>
        <v>1702.54</v>
      </c>
      <c r="Y134" s="39" t="s">
        <v>157</v>
      </c>
      <c r="Z134" s="11" t="s">
        <v>199</v>
      </c>
    </row>
    <row r="135" spans="1:26" ht="17.5" customHeight="1">
      <c r="A135" s="176"/>
      <c r="B135" s="177"/>
      <c r="C135" s="91"/>
      <c r="D135" s="91"/>
      <c r="E135" s="91"/>
      <c r="F135" s="91"/>
      <c r="G135" s="91"/>
      <c r="H135" s="91"/>
      <c r="I135" s="91"/>
      <c r="J135" s="91"/>
      <c r="K135" s="91"/>
      <c r="L135" s="91"/>
      <c r="M135" s="91"/>
      <c r="N135" s="91"/>
      <c r="O135" s="25">
        <v>2180</v>
      </c>
      <c r="P135" s="25"/>
      <c r="Q135" s="25"/>
      <c r="R135" s="25"/>
      <c r="S135" s="25"/>
      <c r="T135" s="25"/>
      <c r="U135" s="25"/>
      <c r="V135" s="25"/>
      <c r="W135" s="25"/>
      <c r="X135" s="25">
        <f t="shared" si="12"/>
        <v>2180</v>
      </c>
      <c r="Y135" s="39" t="s">
        <v>158</v>
      </c>
      <c r="Z135" s="11" t="s">
        <v>55</v>
      </c>
    </row>
    <row r="136" spans="1:26" ht="17.5" customHeight="1">
      <c r="A136" s="176"/>
      <c r="B136" s="177"/>
      <c r="C136" s="91"/>
      <c r="D136" s="91"/>
      <c r="E136" s="91"/>
      <c r="F136" s="91"/>
      <c r="G136" s="91"/>
      <c r="H136" s="91"/>
      <c r="I136" s="91"/>
      <c r="J136" s="91"/>
      <c r="K136" s="91"/>
      <c r="L136" s="91"/>
      <c r="M136" s="91"/>
      <c r="N136" s="91"/>
      <c r="O136" s="25">
        <v>2180</v>
      </c>
      <c r="P136" s="25"/>
      <c r="Q136" s="25"/>
      <c r="R136" s="25"/>
      <c r="S136" s="25"/>
      <c r="T136" s="25"/>
      <c r="U136" s="25"/>
      <c r="V136" s="25"/>
      <c r="W136" s="25"/>
      <c r="X136" s="25">
        <f t="shared" si="12"/>
        <v>2180</v>
      </c>
      <c r="Y136" s="39" t="s">
        <v>159</v>
      </c>
      <c r="Z136" s="11" t="s">
        <v>57</v>
      </c>
    </row>
    <row r="137" spans="1:26" ht="13.5" customHeight="1">
      <c r="A137" s="83"/>
      <c r="B137" s="83" t="s">
        <v>174</v>
      </c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4">
        <f>SUM(O129:O136)</f>
        <v>43000</v>
      </c>
      <c r="P137" s="84">
        <f t="shared" ref="P137:V137" si="13">SUM(P129:P136)</f>
        <v>0</v>
      </c>
      <c r="Q137" s="84">
        <f t="shared" si="13"/>
        <v>0</v>
      </c>
      <c r="R137" s="84">
        <f t="shared" si="13"/>
        <v>0</v>
      </c>
      <c r="S137" s="84">
        <f t="shared" si="13"/>
        <v>0</v>
      </c>
      <c r="T137" s="84">
        <f t="shared" si="13"/>
        <v>0</v>
      </c>
      <c r="U137" s="84">
        <f t="shared" si="13"/>
        <v>0</v>
      </c>
      <c r="V137" s="84">
        <f t="shared" si="13"/>
        <v>0</v>
      </c>
      <c r="W137" s="84">
        <f t="shared" ref="W137:X137" si="14">SUM(W129:W136)</f>
        <v>0</v>
      </c>
      <c r="X137" s="84">
        <f t="shared" si="14"/>
        <v>43000</v>
      </c>
      <c r="Y137" s="85"/>
      <c r="Z137" s="85"/>
    </row>
    <row r="138" spans="1:26" s="82" customFormat="1">
      <c r="A138" s="79"/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0"/>
      <c r="Z138" s="80"/>
    </row>
    <row r="139" spans="1:26" ht="25" customHeight="1">
      <c r="A139" s="152" t="s">
        <v>175</v>
      </c>
      <c r="B139" s="152" t="s">
        <v>9</v>
      </c>
      <c r="C139" s="132" t="s">
        <v>10</v>
      </c>
      <c r="D139" s="133"/>
      <c r="E139" s="133"/>
      <c r="F139" s="133"/>
      <c r="G139" s="133"/>
      <c r="H139" s="133"/>
      <c r="I139" s="133"/>
      <c r="J139" s="134"/>
      <c r="K139" s="154" t="s">
        <v>11</v>
      </c>
      <c r="L139" s="155"/>
      <c r="M139" s="155"/>
      <c r="N139" s="156"/>
      <c r="O139" s="132"/>
      <c r="P139" s="133"/>
      <c r="Q139" s="133"/>
      <c r="R139" s="133"/>
      <c r="S139" s="133"/>
      <c r="T139" s="133"/>
      <c r="U139" s="133"/>
      <c r="V139" s="133"/>
      <c r="W139" s="133"/>
      <c r="X139" s="133"/>
      <c r="Y139" s="133"/>
      <c r="Z139" s="134"/>
    </row>
    <row r="140" spans="1:26">
      <c r="A140" s="153"/>
      <c r="B140" s="153"/>
      <c r="C140" s="135"/>
      <c r="D140" s="136"/>
      <c r="E140" s="136"/>
      <c r="F140" s="136"/>
      <c r="G140" s="136"/>
      <c r="H140" s="136"/>
      <c r="I140" s="136"/>
      <c r="J140" s="137"/>
      <c r="K140" s="2">
        <v>1</v>
      </c>
      <c r="L140" s="2">
        <v>2</v>
      </c>
      <c r="M140" s="1">
        <v>3</v>
      </c>
      <c r="N140" s="1">
        <v>4</v>
      </c>
      <c r="O140" s="135"/>
      <c r="P140" s="136"/>
      <c r="Q140" s="136"/>
      <c r="R140" s="136"/>
      <c r="S140" s="136"/>
      <c r="T140" s="136"/>
      <c r="U140" s="136"/>
      <c r="V140" s="136"/>
      <c r="W140" s="136"/>
      <c r="X140" s="136"/>
      <c r="Y140" s="136"/>
      <c r="Z140" s="137"/>
    </row>
    <row r="141" spans="1:26" ht="44" customHeight="1">
      <c r="A141" s="8" t="s">
        <v>37</v>
      </c>
      <c r="B141" s="8" t="s">
        <v>185</v>
      </c>
      <c r="C141" s="138" t="s">
        <v>186</v>
      </c>
      <c r="D141" s="139"/>
      <c r="E141" s="139"/>
      <c r="F141" s="139"/>
      <c r="G141" s="139"/>
      <c r="H141" s="139"/>
      <c r="I141" s="139"/>
      <c r="J141" s="140"/>
      <c r="K141" s="77">
        <v>100</v>
      </c>
      <c r="L141" s="75"/>
      <c r="M141" s="75"/>
      <c r="N141" s="75"/>
      <c r="O141" s="141"/>
      <c r="P141" s="142"/>
      <c r="Q141" s="142"/>
      <c r="R141" s="142"/>
      <c r="S141" s="142"/>
      <c r="T141" s="142"/>
      <c r="U141" s="142"/>
      <c r="V141" s="142"/>
      <c r="W141" s="142"/>
      <c r="X141" s="142"/>
      <c r="Y141" s="142"/>
      <c r="Z141" s="143"/>
    </row>
    <row r="142" spans="1:26" ht="19" customHeight="1">
      <c r="A142" s="144"/>
      <c r="B142" s="147" t="s">
        <v>12</v>
      </c>
      <c r="C142" s="149" t="s">
        <v>13</v>
      </c>
      <c r="D142" s="150"/>
      <c r="E142" s="150"/>
      <c r="F142" s="150"/>
      <c r="G142" s="150"/>
      <c r="H142" s="150"/>
      <c r="I142" s="150"/>
      <c r="J142" s="150"/>
      <c r="K142" s="150"/>
      <c r="L142" s="150"/>
      <c r="M142" s="150"/>
      <c r="N142" s="151"/>
      <c r="O142" s="124" t="s">
        <v>14</v>
      </c>
      <c r="P142" s="124" t="s">
        <v>190</v>
      </c>
      <c r="Q142" s="124" t="s">
        <v>197</v>
      </c>
      <c r="R142" s="124" t="s">
        <v>202</v>
      </c>
      <c r="S142" s="124" t="s">
        <v>203</v>
      </c>
      <c r="T142" s="124" t="s">
        <v>206</v>
      </c>
      <c r="U142" s="124" t="s">
        <v>214</v>
      </c>
      <c r="V142" s="124" t="s">
        <v>216</v>
      </c>
      <c r="W142" s="124" t="s">
        <v>218</v>
      </c>
      <c r="X142" s="124" t="s">
        <v>191</v>
      </c>
      <c r="Y142" s="149" t="s">
        <v>15</v>
      </c>
      <c r="Z142" s="151"/>
    </row>
    <row r="143" spans="1:26" ht="17.5" customHeight="1">
      <c r="A143" s="146"/>
      <c r="B143" s="148"/>
      <c r="C143" s="69" t="s">
        <v>16</v>
      </c>
      <c r="D143" s="69" t="s">
        <v>17</v>
      </c>
      <c r="E143" s="69" t="s">
        <v>18</v>
      </c>
      <c r="F143" s="69" t="s">
        <v>19</v>
      </c>
      <c r="G143" s="69" t="s">
        <v>18</v>
      </c>
      <c r="H143" s="69" t="s">
        <v>20</v>
      </c>
      <c r="I143" s="69" t="s">
        <v>20</v>
      </c>
      <c r="J143" s="69" t="s">
        <v>19</v>
      </c>
      <c r="K143" s="69" t="s">
        <v>21</v>
      </c>
      <c r="L143" s="69" t="s">
        <v>22</v>
      </c>
      <c r="M143" s="69" t="s">
        <v>23</v>
      </c>
      <c r="N143" s="69" t="s">
        <v>24</v>
      </c>
      <c r="O143" s="125"/>
      <c r="P143" s="125"/>
      <c r="Q143" s="125"/>
      <c r="R143" s="125"/>
      <c r="S143" s="125"/>
      <c r="T143" s="125"/>
      <c r="U143" s="125"/>
      <c r="V143" s="125"/>
      <c r="W143" s="125"/>
      <c r="X143" s="125"/>
      <c r="Y143" s="69" t="s">
        <v>25</v>
      </c>
      <c r="Z143" s="69" t="s">
        <v>26</v>
      </c>
    </row>
    <row r="144" spans="1:26" ht="14.5" customHeight="1">
      <c r="A144" s="176">
        <v>1</v>
      </c>
      <c r="B144" s="177" t="s">
        <v>172</v>
      </c>
      <c r="C144" s="91"/>
      <c r="D144" s="91"/>
      <c r="E144" s="91"/>
      <c r="F144" s="91"/>
      <c r="G144" s="91"/>
      <c r="H144" s="91"/>
      <c r="I144" s="91"/>
      <c r="J144" s="91"/>
      <c r="K144" s="91"/>
      <c r="L144" s="91"/>
      <c r="M144" s="91"/>
      <c r="N144" s="91"/>
      <c r="O144" s="25">
        <f>2368*12</f>
        <v>28416</v>
      </c>
      <c r="P144" s="25"/>
      <c r="Q144" s="25"/>
      <c r="R144" s="25"/>
      <c r="S144" s="25"/>
      <c r="T144" s="25"/>
      <c r="U144" s="25"/>
      <c r="V144" s="25"/>
      <c r="W144" s="25"/>
      <c r="X144" s="25">
        <f t="shared" ref="X144:X151" si="15">SUM(O144:W144)</f>
        <v>28416</v>
      </c>
      <c r="Y144" s="18" t="s">
        <v>163</v>
      </c>
      <c r="Z144" s="11" t="s">
        <v>44</v>
      </c>
    </row>
    <row r="145" spans="1:26" ht="14.5" customHeight="1">
      <c r="A145" s="176"/>
      <c r="B145" s="177"/>
      <c r="C145" s="91"/>
      <c r="D145" s="91"/>
      <c r="E145" s="91"/>
      <c r="F145" s="91"/>
      <c r="G145" s="91"/>
      <c r="H145" s="91"/>
      <c r="I145" s="91"/>
      <c r="J145" s="91"/>
      <c r="K145" s="91"/>
      <c r="L145" s="91"/>
      <c r="M145" s="91"/>
      <c r="N145" s="91"/>
      <c r="O145" s="38">
        <v>2368</v>
      </c>
      <c r="P145" s="38"/>
      <c r="Q145" s="38"/>
      <c r="R145" s="38"/>
      <c r="S145" s="38"/>
      <c r="T145" s="38"/>
      <c r="U145" s="38"/>
      <c r="V145" s="38"/>
      <c r="W145" s="38"/>
      <c r="X145" s="25">
        <f t="shared" si="15"/>
        <v>2368</v>
      </c>
      <c r="Y145" s="39" t="s">
        <v>164</v>
      </c>
      <c r="Z145" s="13" t="s">
        <v>46</v>
      </c>
    </row>
    <row r="146" spans="1:26" ht="14.5" customHeight="1">
      <c r="A146" s="176"/>
      <c r="B146" s="177"/>
      <c r="C146" s="91"/>
      <c r="D146" s="91"/>
      <c r="E146" s="91"/>
      <c r="F146" s="91"/>
      <c r="G146" s="91"/>
      <c r="H146" s="91"/>
      <c r="I146" s="91"/>
      <c r="J146" s="91"/>
      <c r="K146" s="91"/>
      <c r="L146" s="91"/>
      <c r="M146" s="91"/>
      <c r="N146" s="91"/>
      <c r="O146" s="25">
        <v>475</v>
      </c>
      <c r="P146" s="25"/>
      <c r="Q146" s="25"/>
      <c r="R146" s="25"/>
      <c r="S146" s="25"/>
      <c r="T146" s="25"/>
      <c r="U146" s="25"/>
      <c r="V146" s="25"/>
      <c r="W146" s="25"/>
      <c r="X146" s="25">
        <f t="shared" si="15"/>
        <v>475</v>
      </c>
      <c r="Y146" s="39" t="s">
        <v>165</v>
      </c>
      <c r="Z146" s="13" t="s">
        <v>48</v>
      </c>
    </row>
    <row r="147" spans="1:26" ht="14.5" customHeight="1">
      <c r="A147" s="176"/>
      <c r="B147" s="177"/>
      <c r="C147" s="91"/>
      <c r="D147" s="91"/>
      <c r="E147" s="91"/>
      <c r="F147" s="91"/>
      <c r="G147" s="91"/>
      <c r="H147" s="91"/>
      <c r="I147" s="91"/>
      <c r="J147" s="91"/>
      <c r="K147" s="91"/>
      <c r="L147" s="91"/>
      <c r="M147" s="91"/>
      <c r="N147" s="91"/>
      <c r="O147" s="25">
        <v>3310.46</v>
      </c>
      <c r="P147" s="25"/>
      <c r="Q147" s="25"/>
      <c r="R147" s="25"/>
      <c r="S147" s="25"/>
      <c r="T147" s="25"/>
      <c r="U147" s="25"/>
      <c r="V147" s="25"/>
      <c r="W147" s="25"/>
      <c r="X147" s="25">
        <f t="shared" si="15"/>
        <v>3310.46</v>
      </c>
      <c r="Y147" s="39" t="s">
        <v>166</v>
      </c>
      <c r="Z147" s="13" t="s">
        <v>50</v>
      </c>
    </row>
    <row r="148" spans="1:26" ht="14.5" customHeight="1">
      <c r="A148" s="176"/>
      <c r="B148" s="177"/>
      <c r="C148" s="91"/>
      <c r="D148" s="91"/>
      <c r="E148" s="91"/>
      <c r="F148" s="91"/>
      <c r="G148" s="91"/>
      <c r="H148" s="91"/>
      <c r="I148" s="91"/>
      <c r="J148" s="91"/>
      <c r="K148" s="91"/>
      <c r="L148" s="91"/>
      <c r="M148" s="91"/>
      <c r="N148" s="91"/>
      <c r="O148" s="25">
        <f>+O145</f>
        <v>2368</v>
      </c>
      <c r="P148" s="25"/>
      <c r="Q148" s="25"/>
      <c r="R148" s="25"/>
      <c r="S148" s="25"/>
      <c r="T148" s="25"/>
      <c r="U148" s="25"/>
      <c r="V148" s="25"/>
      <c r="W148" s="25"/>
      <c r="X148" s="25">
        <f t="shared" si="15"/>
        <v>2368</v>
      </c>
      <c r="Y148" s="39" t="s">
        <v>167</v>
      </c>
      <c r="Z148" s="13" t="s">
        <v>52</v>
      </c>
    </row>
    <row r="149" spans="1:26" ht="23">
      <c r="A149" s="176"/>
      <c r="B149" s="177"/>
      <c r="C149" s="91"/>
      <c r="D149" s="91"/>
      <c r="E149" s="91"/>
      <c r="F149" s="91"/>
      <c r="G149" s="91"/>
      <c r="H149" s="91"/>
      <c r="I149" s="91"/>
      <c r="J149" s="91"/>
      <c r="K149" s="91"/>
      <c r="L149" s="91"/>
      <c r="M149" s="91"/>
      <c r="N149" s="91"/>
      <c r="O149" s="38">
        <v>2368</v>
      </c>
      <c r="P149" s="38"/>
      <c r="Q149" s="38"/>
      <c r="R149" s="38"/>
      <c r="S149" s="38"/>
      <c r="T149" s="38"/>
      <c r="U149" s="38"/>
      <c r="V149" s="38"/>
      <c r="W149" s="38"/>
      <c r="X149" s="25">
        <f t="shared" si="15"/>
        <v>2368</v>
      </c>
      <c r="Y149" s="39" t="s">
        <v>168</v>
      </c>
      <c r="Z149" s="11" t="s">
        <v>199</v>
      </c>
    </row>
    <row r="150" spans="1:26" ht="15" customHeight="1">
      <c r="A150" s="176"/>
      <c r="B150" s="177"/>
      <c r="C150" s="91"/>
      <c r="D150" s="91"/>
      <c r="E150" s="91"/>
      <c r="F150" s="91"/>
      <c r="G150" s="91"/>
      <c r="H150" s="91"/>
      <c r="I150" s="91"/>
      <c r="J150" s="91"/>
      <c r="K150" s="91"/>
      <c r="L150" s="91"/>
      <c r="M150" s="91"/>
      <c r="N150" s="91"/>
      <c r="O150" s="25">
        <v>2480</v>
      </c>
      <c r="P150" s="25"/>
      <c r="Q150" s="25"/>
      <c r="R150" s="25"/>
      <c r="S150" s="25"/>
      <c r="T150" s="25"/>
      <c r="U150" s="25"/>
      <c r="V150" s="25"/>
      <c r="W150" s="25"/>
      <c r="X150" s="25">
        <f t="shared" si="15"/>
        <v>2480</v>
      </c>
      <c r="Y150" s="39" t="s">
        <v>169</v>
      </c>
      <c r="Z150" s="11" t="s">
        <v>55</v>
      </c>
    </row>
    <row r="151" spans="1:26" ht="15" customHeight="1">
      <c r="A151" s="176"/>
      <c r="B151" s="177"/>
      <c r="C151" s="91"/>
      <c r="D151" s="91"/>
      <c r="E151" s="91"/>
      <c r="F151" s="91"/>
      <c r="G151" s="91"/>
      <c r="H151" s="91"/>
      <c r="I151" s="91"/>
      <c r="J151" s="91"/>
      <c r="K151" s="91"/>
      <c r="L151" s="91"/>
      <c r="M151" s="91"/>
      <c r="N151" s="91"/>
      <c r="O151" s="25">
        <v>2480</v>
      </c>
      <c r="P151" s="25"/>
      <c r="Q151" s="25"/>
      <c r="R151" s="25"/>
      <c r="S151" s="25"/>
      <c r="T151" s="25"/>
      <c r="U151" s="25"/>
      <c r="V151" s="25"/>
      <c r="W151" s="25"/>
      <c r="X151" s="25">
        <f t="shared" si="15"/>
        <v>2480</v>
      </c>
      <c r="Y151" s="39" t="s">
        <v>170</v>
      </c>
      <c r="Z151" s="11" t="s">
        <v>57</v>
      </c>
    </row>
    <row r="152" spans="1:26" s="61" customFormat="1" ht="20" customHeight="1">
      <c r="A152" s="86"/>
      <c r="B152" s="87" t="s">
        <v>181</v>
      </c>
      <c r="C152" s="88"/>
      <c r="D152" s="88"/>
      <c r="E152" s="88"/>
      <c r="F152" s="88"/>
      <c r="G152" s="88"/>
      <c r="H152" s="88"/>
      <c r="I152" s="88"/>
      <c r="J152" s="88"/>
      <c r="K152" s="88"/>
      <c r="L152" s="88"/>
      <c r="M152" s="88"/>
      <c r="N152" s="89"/>
      <c r="O152" s="90">
        <f>SUM(O144:O151)</f>
        <v>44265.46</v>
      </c>
      <c r="P152" s="90">
        <f t="shared" ref="P152:V152" si="16">SUM(P144:P151)</f>
        <v>0</v>
      </c>
      <c r="Q152" s="90">
        <f t="shared" si="16"/>
        <v>0</v>
      </c>
      <c r="R152" s="90">
        <f t="shared" si="16"/>
        <v>0</v>
      </c>
      <c r="S152" s="90">
        <f t="shared" si="16"/>
        <v>0</v>
      </c>
      <c r="T152" s="90">
        <f t="shared" si="16"/>
        <v>0</v>
      </c>
      <c r="U152" s="90">
        <f t="shared" si="16"/>
        <v>0</v>
      </c>
      <c r="V152" s="90">
        <f t="shared" si="16"/>
        <v>0</v>
      </c>
      <c r="W152" s="90">
        <f t="shared" ref="W152:X152" si="17">SUM(W144:W151)</f>
        <v>0</v>
      </c>
      <c r="X152" s="90">
        <f t="shared" si="17"/>
        <v>44265.46</v>
      </c>
      <c r="Y152" s="91"/>
      <c r="Z152" s="91"/>
    </row>
    <row r="153" spans="1:26" s="61" customFormat="1" ht="20" customHeight="1">
      <c r="A153" s="96"/>
      <c r="B153" s="96" t="s">
        <v>27</v>
      </c>
      <c r="C153" s="178"/>
      <c r="D153" s="179"/>
      <c r="E153" s="179"/>
      <c r="F153" s="179"/>
      <c r="G153" s="179"/>
      <c r="H153" s="179"/>
      <c r="I153" s="179"/>
      <c r="J153" s="179"/>
      <c r="K153" s="179"/>
      <c r="L153" s="179"/>
      <c r="M153" s="179"/>
      <c r="N153" s="180"/>
      <c r="O153" s="90">
        <f>(O38+O100+O122+O137+O152)</f>
        <v>6069067.6600000011</v>
      </c>
      <c r="P153" s="90">
        <f t="shared" ref="P153:V153" si="18">(P38+P100+P122+P137+P152)</f>
        <v>50000</v>
      </c>
      <c r="Q153" s="90">
        <f t="shared" si="18"/>
        <v>85203.26999999999</v>
      </c>
      <c r="R153" s="90">
        <f t="shared" si="18"/>
        <v>0</v>
      </c>
      <c r="S153" s="90">
        <f t="shared" si="18"/>
        <v>0</v>
      </c>
      <c r="T153" s="90">
        <f t="shared" si="18"/>
        <v>100575.88</v>
      </c>
      <c r="U153" s="90">
        <f t="shared" si="18"/>
        <v>0</v>
      </c>
      <c r="V153" s="90">
        <f t="shared" si="18"/>
        <v>0</v>
      </c>
      <c r="W153" s="90">
        <f t="shared" ref="W153:X153" si="19">(W38+W100+W122+W137+W152)</f>
        <v>-6000</v>
      </c>
      <c r="X153" s="90">
        <f t="shared" si="19"/>
        <v>6298846.8099999996</v>
      </c>
      <c r="Y153" s="91"/>
      <c r="Z153" s="91"/>
    </row>
    <row r="156" spans="1:26">
      <c r="O156" s="104"/>
      <c r="P156" s="104"/>
      <c r="Q156" s="104"/>
      <c r="R156" s="104"/>
      <c r="S156" s="104"/>
      <c r="T156" s="104"/>
      <c r="U156" s="104"/>
      <c r="V156" s="104"/>
      <c r="W156" s="104"/>
      <c r="X156" s="104"/>
    </row>
    <row r="157" spans="1:26">
      <c r="O157" s="104"/>
      <c r="P157" s="104"/>
      <c r="Q157" s="104"/>
      <c r="R157" s="104"/>
      <c r="S157" s="104"/>
      <c r="T157" s="104"/>
      <c r="U157" s="104"/>
      <c r="V157" s="104"/>
      <c r="W157" s="104"/>
      <c r="X157" s="104"/>
    </row>
    <row r="160" spans="1:26">
      <c r="O160" s="104"/>
      <c r="P160" s="104"/>
      <c r="Q160" s="104"/>
      <c r="R160" s="104"/>
      <c r="S160" s="104"/>
      <c r="T160" s="104"/>
      <c r="U160" s="104"/>
      <c r="V160" s="104"/>
      <c r="W160" s="104"/>
      <c r="X160" s="104"/>
    </row>
    <row r="161" spans="15:24">
      <c r="O161" s="104"/>
      <c r="P161" s="104"/>
      <c r="Q161" s="104"/>
      <c r="R161" s="104"/>
      <c r="S161" s="104"/>
      <c r="T161" s="104"/>
      <c r="U161" s="104"/>
      <c r="V161" s="104"/>
      <c r="W161" s="104"/>
      <c r="X161" s="104"/>
    </row>
  </sheetData>
  <mergeCells count="131">
    <mergeCell ref="C153:N153"/>
    <mergeCell ref="A144:A151"/>
    <mergeCell ref="B144:B151"/>
    <mergeCell ref="A139:A140"/>
    <mergeCell ref="B139:B140"/>
    <mergeCell ref="C139:J140"/>
    <mergeCell ref="K139:N139"/>
    <mergeCell ref="A142:A143"/>
    <mergeCell ref="B142:B143"/>
    <mergeCell ref="C142:N142"/>
    <mergeCell ref="C141:J141"/>
    <mergeCell ref="A129:A136"/>
    <mergeCell ref="B129:B136"/>
    <mergeCell ref="A124:A125"/>
    <mergeCell ref="B124:B125"/>
    <mergeCell ref="C124:J125"/>
    <mergeCell ref="A127:A128"/>
    <mergeCell ref="B127:B128"/>
    <mergeCell ref="C127:N127"/>
    <mergeCell ref="Y142:Z142"/>
    <mergeCell ref="W142:W143"/>
    <mergeCell ref="X142:X143"/>
    <mergeCell ref="O124:Z125"/>
    <mergeCell ref="C126:J126"/>
    <mergeCell ref="O126:Z126"/>
    <mergeCell ref="K124:N124"/>
    <mergeCell ref="O127:O128"/>
    <mergeCell ref="Y127:Z127"/>
    <mergeCell ref="P127:P128"/>
    <mergeCell ref="P142:P143"/>
    <mergeCell ref="W127:W128"/>
    <mergeCell ref="X127:X128"/>
    <mergeCell ref="O139:Z140"/>
    <mergeCell ref="O141:Z141"/>
    <mergeCell ref="O142:O143"/>
    <mergeCell ref="A105:A106"/>
    <mergeCell ref="B105:B106"/>
    <mergeCell ref="C105:N105"/>
    <mergeCell ref="O105:O106"/>
    <mergeCell ref="Y105:Z105"/>
    <mergeCell ref="A102:A103"/>
    <mergeCell ref="B102:B103"/>
    <mergeCell ref="C102:J103"/>
    <mergeCell ref="K102:N102"/>
    <mergeCell ref="W105:W106"/>
    <mergeCell ref="X105:X106"/>
    <mergeCell ref="P105:P106"/>
    <mergeCell ref="Q105:Q106"/>
    <mergeCell ref="R105:R106"/>
    <mergeCell ref="S105:S106"/>
    <mergeCell ref="T105:T106"/>
    <mergeCell ref="U105:U106"/>
    <mergeCell ref="G2:Z2"/>
    <mergeCell ref="G3:N3"/>
    <mergeCell ref="O3:Z3"/>
    <mergeCell ref="G4:N4"/>
    <mergeCell ref="O4:Z4"/>
    <mergeCell ref="C17:J17"/>
    <mergeCell ref="O17:Z17"/>
    <mergeCell ref="A18:A19"/>
    <mergeCell ref="B18:B19"/>
    <mergeCell ref="C18:N18"/>
    <mergeCell ref="O18:O19"/>
    <mergeCell ref="Y18:Z18"/>
    <mergeCell ref="A14:A17"/>
    <mergeCell ref="C14:J14"/>
    <mergeCell ref="C15:J15"/>
    <mergeCell ref="C16:J16"/>
    <mergeCell ref="W18:W19"/>
    <mergeCell ref="X18:X19"/>
    <mergeCell ref="P18:P19"/>
    <mergeCell ref="B6:Z6"/>
    <mergeCell ref="B7:Z7"/>
    <mergeCell ref="B8:Z8"/>
    <mergeCell ref="B9:Z9"/>
    <mergeCell ref="B10:Z10"/>
    <mergeCell ref="A40:A41"/>
    <mergeCell ref="B40:B41"/>
    <mergeCell ref="C40:J41"/>
    <mergeCell ref="K40:N40"/>
    <mergeCell ref="O40:Z41"/>
    <mergeCell ref="A12:A13"/>
    <mergeCell ref="B12:B13"/>
    <mergeCell ref="C12:J13"/>
    <mergeCell ref="K12:N12"/>
    <mergeCell ref="O12:Z13"/>
    <mergeCell ref="S18:S19"/>
    <mergeCell ref="T18:T19"/>
    <mergeCell ref="U18:U19"/>
    <mergeCell ref="A46:A57"/>
    <mergeCell ref="A68:A81"/>
    <mergeCell ref="A58:A67"/>
    <mergeCell ref="B58:B67"/>
    <mergeCell ref="C42:J42"/>
    <mergeCell ref="O42:Z42"/>
    <mergeCell ref="A43:A44"/>
    <mergeCell ref="B43:B44"/>
    <mergeCell ref="C43:N43"/>
    <mergeCell ref="O43:O44"/>
    <mergeCell ref="Y43:Z43"/>
    <mergeCell ref="W43:W44"/>
    <mergeCell ref="X43:X44"/>
    <mergeCell ref="P43:P44"/>
    <mergeCell ref="Q43:Q44"/>
    <mergeCell ref="R43:R44"/>
    <mergeCell ref="S43:S44"/>
    <mergeCell ref="T43:T44"/>
    <mergeCell ref="U43:U44"/>
    <mergeCell ref="S127:S128"/>
    <mergeCell ref="S142:S143"/>
    <mergeCell ref="Q127:Q128"/>
    <mergeCell ref="R127:R128"/>
    <mergeCell ref="Q142:Q143"/>
    <mergeCell ref="R142:R143"/>
    <mergeCell ref="B11:Z11"/>
    <mergeCell ref="B46:B57"/>
    <mergeCell ref="B68:B81"/>
    <mergeCell ref="Q18:Q19"/>
    <mergeCell ref="R18:R19"/>
    <mergeCell ref="O102:Z103"/>
    <mergeCell ref="C104:J104"/>
    <mergeCell ref="O104:Z104"/>
    <mergeCell ref="T127:T128"/>
    <mergeCell ref="T142:T143"/>
    <mergeCell ref="U127:U128"/>
    <mergeCell ref="U142:U143"/>
    <mergeCell ref="V18:V19"/>
    <mergeCell ref="V43:V44"/>
    <mergeCell ref="V105:V106"/>
    <mergeCell ref="V127:V128"/>
    <mergeCell ref="V142:V143"/>
  </mergeCells>
  <pageMargins left="0.9055118110236221" right="0.70866141732283472" top="0.94488188976377963" bottom="0.55118110236220474" header="0.31496062992125984" footer="0.31496062992125984"/>
  <pageSetup paperSize="9" scale="85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B91B1-26C6-477A-BD27-DFFACC0CEC0E}">
  <sheetPr>
    <pageSetUpPr fitToPage="1"/>
  </sheetPr>
  <dimension ref="B8:M15"/>
  <sheetViews>
    <sheetView workbookViewId="0">
      <selection activeCell="M16" sqref="M16"/>
    </sheetView>
  </sheetViews>
  <sheetFormatPr baseColWidth="10" defaultColWidth="10.81640625" defaultRowHeight="14.5"/>
  <cols>
    <col min="1" max="2" width="10.81640625" style="43"/>
    <col min="3" max="3" width="25.26953125" style="43" customWidth="1"/>
    <col min="4" max="4" width="13.81640625" style="43" customWidth="1"/>
    <col min="5" max="16384" width="10.81640625" style="43"/>
  </cols>
  <sheetData>
    <row r="8" spans="2:13" ht="26.25" customHeight="1">
      <c r="B8" s="181" t="s">
        <v>183</v>
      </c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</row>
    <row r="9" spans="2:13" s="45" customFormat="1" ht="24" customHeight="1">
      <c r="B9" s="44" t="s">
        <v>182</v>
      </c>
      <c r="C9" s="44" t="s">
        <v>192</v>
      </c>
      <c r="D9" s="44" t="s">
        <v>193</v>
      </c>
      <c r="E9" s="44" t="s">
        <v>194</v>
      </c>
      <c r="F9" s="44" t="s">
        <v>196</v>
      </c>
      <c r="G9" s="44" t="s">
        <v>204</v>
      </c>
      <c r="H9" s="44" t="s">
        <v>205</v>
      </c>
      <c r="I9" s="44" t="s">
        <v>207</v>
      </c>
      <c r="J9" s="44" t="s">
        <v>215</v>
      </c>
      <c r="K9" s="44" t="s">
        <v>217</v>
      </c>
      <c r="L9" s="44" t="s">
        <v>219</v>
      </c>
      <c r="M9" s="44" t="s">
        <v>195</v>
      </c>
    </row>
    <row r="10" spans="2:13" s="45" customFormat="1" ht="38.25" customHeight="1">
      <c r="B10" s="46">
        <v>1</v>
      </c>
      <c r="C10" s="47" t="s">
        <v>33</v>
      </c>
      <c r="D10" s="48">
        <f>THH!O153</f>
        <v>6069067.6600000011</v>
      </c>
      <c r="E10" s="48">
        <f>THH!P153</f>
        <v>50000</v>
      </c>
      <c r="F10" s="48">
        <f>THH!Q153</f>
        <v>85203.26999999999</v>
      </c>
      <c r="G10" s="48">
        <f>THH!R153</f>
        <v>0</v>
      </c>
      <c r="H10" s="48">
        <f>THH!S153</f>
        <v>0</v>
      </c>
      <c r="I10" s="48">
        <f>THH!T153</f>
        <v>100575.88</v>
      </c>
      <c r="J10" s="48">
        <f>THH!U153</f>
        <v>0</v>
      </c>
      <c r="K10" s="48">
        <f>THH!V153</f>
        <v>0</v>
      </c>
      <c r="L10" s="48">
        <f>THH!W153</f>
        <v>-6000</v>
      </c>
      <c r="M10" s="48">
        <f>THH!X153</f>
        <v>6298846.8099999996</v>
      </c>
    </row>
    <row r="11" spans="2:13" s="52" customFormat="1" ht="21" customHeight="1">
      <c r="B11" s="49"/>
      <c r="C11" s="50" t="s">
        <v>174</v>
      </c>
      <c r="D11" s="51">
        <f>SUM(D10:D10)</f>
        <v>6069067.6600000011</v>
      </c>
      <c r="E11" s="51">
        <f t="shared" ref="E11:M11" si="0">SUM(E10:E10)</f>
        <v>50000</v>
      </c>
      <c r="F11" s="51">
        <f t="shared" si="0"/>
        <v>85203.26999999999</v>
      </c>
      <c r="G11" s="51">
        <f t="shared" si="0"/>
        <v>0</v>
      </c>
      <c r="H11" s="51">
        <f t="shared" si="0"/>
        <v>0</v>
      </c>
      <c r="I11" s="51">
        <f t="shared" si="0"/>
        <v>100575.88</v>
      </c>
      <c r="J11" s="51">
        <f t="shared" ref="J11:L11" si="1">SUM(J10:J10)</f>
        <v>0</v>
      </c>
      <c r="K11" s="51">
        <f t="shared" si="1"/>
        <v>0</v>
      </c>
      <c r="L11" s="51">
        <f t="shared" si="1"/>
        <v>-6000</v>
      </c>
      <c r="M11" s="51">
        <f t="shared" si="0"/>
        <v>6298846.8099999996</v>
      </c>
    </row>
    <row r="12" spans="2:13" s="52" customFormat="1" ht="14"/>
    <row r="13" spans="2:13">
      <c r="D13" s="53"/>
    </row>
    <row r="14" spans="2:13">
      <c r="D14" s="53"/>
    </row>
    <row r="15" spans="2:13">
      <c r="D15" s="53"/>
    </row>
  </sheetData>
  <mergeCells count="1">
    <mergeCell ref="B8:M8"/>
  </mergeCells>
  <pageMargins left="0.98" right="0.7" top="0.9" bottom="0.75" header="0.3" footer="0.3"/>
  <pageSetup paperSize="9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3">
    <comment s:ref="Q26" rgbClr="CFC51C"/>
  </commentList>
  <commentList sheetStid="2">
    <comment s:ref="Q21" rgbClr="CFC51C"/>
    <comment s:ref="Q29" rgbClr="CFC51C"/>
    <comment s:ref="Q30" rgbClr="CFC51C"/>
    <comment s:ref="Q31" rgbClr="CFC51C"/>
    <comment s:ref="Q32" rgbClr="CFC51C"/>
    <comment s:ref="Q40" rgbClr="CFC51C"/>
  </commentList>
  <commentList sheetStid="7">
    <comment s:ref="Q175" rgbClr="CFC51C"/>
    <comment s:ref="Q176" rgbClr="CFC51C"/>
    <comment s:ref="P270" rgbClr="F2C90C"/>
  </commentList>
  <commentList sheetStid="9">
    <comment s:ref="P21" rgbClr="F2C90C"/>
  </commentList>
  <commentList sheetStid="1">
    <comment s:ref="Q34" rgbClr="CFC098"/>
    <comment s:ref="P35" rgbClr="F2C90C"/>
    <comment s:ref="Q37" rgbClr="CFC098"/>
    <comment s:ref="P43" rgbClr="F2C90C"/>
    <comment s:ref="Q46" rgbClr="CFC098"/>
    <comment s:ref="Q50" rgbClr="CFC098"/>
    <comment s:ref="Q51" rgbClr="CFC098"/>
    <comment s:ref="Q53" rgbClr="CFC098"/>
    <comment s:ref="Q93" rgbClr="CFC098"/>
    <comment s:ref="Q103" rgbClr="CFC098"/>
    <comment s:ref="P106" rgbClr="F2C90C"/>
    <comment s:ref="Q106" rgbClr="CFC098"/>
    <comment s:ref="P113" rgbClr="F2C90C"/>
    <comment s:ref="P114" rgbClr="F2C90C"/>
    <comment s:ref="P115" rgbClr="F2C90C"/>
    <comment s:ref="P118" rgbClr="F2C90C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THH</vt:lpstr>
      <vt:lpstr>Resumen</vt:lpstr>
      <vt:lpstr>THH!Títulos_a_imprimir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lucy-lapto</dc:creator>
  <cp:lastModifiedBy>Lucía Elizabeth Cevallos</cp:lastModifiedBy>
  <cp:lastPrinted>2024-10-18T17:55:46Z</cp:lastPrinted>
  <dcterms:created xsi:type="dcterms:W3CDTF">2021-09-23T15:17:00Z</dcterms:created>
  <dcterms:modified xsi:type="dcterms:W3CDTF">2026-02-23T15:40:27Z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770A3A28209D4CA18A5F5231B4B6170B</vt:lpwstr>
  </property>
  <property fmtid="{D5CDD505-2E9C-101B-9397-08002B2CF9AE}" pid="3" name="KSOProductBuildVer">
    <vt:lpwstr>3082-11.2.0.11440</vt:lpwstr>
  </property>
  <property fmtid="{D5CDD505-2E9C-101B-9397-08002B2CF9AE}" pid="4" name="KSOReadingLayout">
    <vt:bool>true</vt:bool>
  </property>
</Properties>
</file>